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H P C\Documents\Hopesay PC\MEETINGS\Agendas and related docs\2025 2026\4 July 2025\"/>
    </mc:Choice>
  </mc:AlternateContent>
  <xr:revisionPtr revIDLastSave="0" documentId="8_{3116CFBB-5EE7-4038-B2A2-5C89A620B147}" xr6:coauthVersionLast="47" xr6:coauthVersionMax="47" xr10:uidLastSave="{00000000-0000-0000-0000-000000000000}"/>
  <bookViews>
    <workbookView xWindow="-108" yWindow="-108" windowWidth="23256" windowHeight="12456" firstSheet="1" activeTab="2" xr2:uid="{1A66D769-B1F4-458D-8A2B-B0BCE2D69ED6}"/>
  </bookViews>
  <sheets>
    <sheet name="NOTES" sheetId="5" r:id="rId1"/>
    <sheet name="1 LAND" sheetId="1" r:id="rId2"/>
    <sheet name="2 ASSETS" sheetId="2" r:id="rId3"/>
    <sheet name="3 REFERENCE TABLES" sheetId="3" r:id="rId4"/>
    <sheet name="4 - INSURANCE RPT" sheetId="8" r:id="rId5"/>
    <sheet name="INSPECTION SHEET 2024" sheetId="9" r:id="rId6"/>
  </sheets>
  <definedNames>
    <definedName name="_xlnm.Print_Titles" localSheetId="1">'1 LAND'!$1:$3</definedName>
    <definedName name="_xlnm.Print_Titles" localSheetId="2">'2 ASSETS'!$1:$3</definedName>
  </definedNames>
  <calcPr calcId="191029" iterateDelta="1E-4"/>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2" l="1"/>
  <c r="I11" i="2"/>
  <c r="I18" i="2"/>
  <c r="I19" i="2"/>
  <c r="I27" i="2"/>
  <c r="I35" i="2"/>
  <c r="I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 i="2"/>
  <c r="E23" i="3"/>
  <c r="I41" i="2" s="1"/>
  <c r="A2" i="8"/>
  <c r="B2" i="3"/>
  <c r="A2" i="2"/>
  <c r="A2" i="1"/>
  <c r="E22" i="3"/>
  <c r="E21" i="3"/>
  <c r="I23" i="2" s="1"/>
  <c r="E20" i="3"/>
  <c r="I15" i="2" s="1"/>
  <c r="E7" i="3"/>
  <c r="I22" i="2" s="1"/>
  <c r="E8" i="3"/>
  <c r="I21" i="2" s="1"/>
  <c r="E9" i="3"/>
  <c r="I13" i="2" s="1"/>
  <c r="E10" i="3"/>
  <c r="I28" i="2" s="1"/>
  <c r="E11" i="3"/>
  <c r="I26" i="2" s="1"/>
  <c r="E12" i="3"/>
  <c r="I29" i="2" s="1"/>
  <c r="E13" i="3"/>
  <c r="E14" i="3"/>
  <c r="E15" i="3"/>
  <c r="I5" i="2" s="1"/>
  <c r="E16" i="3"/>
  <c r="E17" i="3"/>
  <c r="I38" i="2" s="1"/>
  <c r="E18" i="3"/>
  <c r="I37" i="2" s="1"/>
  <c r="E19" i="3"/>
  <c r="I7" i="2" s="1"/>
  <c r="E6" i="3"/>
  <c r="I10" i="2" s="1"/>
  <c r="I36" i="2" l="1"/>
  <c r="I20" i="2"/>
  <c r="I12" i="2"/>
  <c r="I33" i="2"/>
  <c r="I25" i="2"/>
  <c r="I17" i="2"/>
  <c r="I9" i="2"/>
  <c r="I40" i="2"/>
  <c r="I32" i="2"/>
  <c r="I24" i="2"/>
  <c r="I16" i="2"/>
  <c r="I8" i="2"/>
  <c r="I39" i="2"/>
  <c r="I31" i="2"/>
  <c r="I34" i="2"/>
  <c r="I30" i="2"/>
  <c r="I14" i="2"/>
  <c r="I6" i="2"/>
</calcChain>
</file>

<file path=xl/sharedStrings.xml><?xml version="1.0" encoding="utf-8"?>
<sst xmlns="http://schemas.openxmlformats.org/spreadsheetml/2006/main" count="529" uniqueCount="266">
  <si>
    <t>REF NO</t>
  </si>
  <si>
    <t>DESCRIPTION</t>
  </si>
  <si>
    <t>L1</t>
  </si>
  <si>
    <t>DETAILS</t>
  </si>
  <si>
    <t>L2</t>
  </si>
  <si>
    <t>Broome Corner</t>
  </si>
  <si>
    <t>L3</t>
  </si>
  <si>
    <t>L4</t>
  </si>
  <si>
    <t>Aston Green</t>
  </si>
  <si>
    <t>L5</t>
  </si>
  <si>
    <t>Orchard</t>
  </si>
  <si>
    <t>Arbor Tree</t>
  </si>
  <si>
    <t>LAND REGISTRY</t>
  </si>
  <si>
    <t>No Deeds</t>
  </si>
  <si>
    <t>SL205366</t>
  </si>
  <si>
    <t>SL205365</t>
  </si>
  <si>
    <t>SL151139</t>
  </si>
  <si>
    <t>SL183127</t>
  </si>
  <si>
    <t xml:space="preserve"> </t>
  </si>
  <si>
    <t>DATE ACQUIRED</t>
  </si>
  <si>
    <t>AUDIT VALUE</t>
  </si>
  <si>
    <t>1950
1989
2003</t>
  </si>
  <si>
    <t>PURCHASE COST</t>
  </si>
  <si>
    <t>Gift</t>
  </si>
  <si>
    <t>HOPESAY PARISH COUNCIL LAND OWNERSHIP</t>
  </si>
  <si>
    <t>ASSET TYPE</t>
  </si>
  <si>
    <t>INS VALUE</t>
  </si>
  <si>
    <t>ASSET DESCIPTION</t>
  </si>
  <si>
    <t>PB</t>
  </si>
  <si>
    <t>Plastic Bench</t>
  </si>
  <si>
    <t>WB</t>
  </si>
  <si>
    <t>Wooden Bench</t>
  </si>
  <si>
    <t>PPT</t>
  </si>
  <si>
    <t>Plastic Picnic Table</t>
  </si>
  <si>
    <t>WPT</t>
  </si>
  <si>
    <t>Wooden Picnic Table</t>
  </si>
  <si>
    <t>SID</t>
  </si>
  <si>
    <t>Speed Indicator Device</t>
  </si>
  <si>
    <t>SL</t>
  </si>
  <si>
    <t>Street Light</t>
  </si>
  <si>
    <t>S</t>
  </si>
  <si>
    <t>Signs</t>
  </si>
  <si>
    <t>P</t>
  </si>
  <si>
    <t>Pavilion</t>
  </si>
  <si>
    <t>SH</t>
  </si>
  <si>
    <t>Shed</t>
  </si>
  <si>
    <t>RS</t>
  </si>
  <si>
    <t>Road Sign</t>
  </si>
  <si>
    <t>INSURANCE CATEGORY</t>
  </si>
  <si>
    <t>WM</t>
  </si>
  <si>
    <t>War Memorial</t>
  </si>
  <si>
    <t>PC</t>
  </si>
  <si>
    <t>Personal Computer</t>
  </si>
  <si>
    <t>PR</t>
  </si>
  <si>
    <t>Printer</t>
  </si>
  <si>
    <t>OC</t>
  </si>
  <si>
    <t>GC</t>
  </si>
  <si>
    <t>OE</t>
  </si>
  <si>
    <t>SF</t>
  </si>
  <si>
    <t>GF</t>
  </si>
  <si>
    <t>PE</t>
  </si>
  <si>
    <t>MM</t>
  </si>
  <si>
    <t>SE</t>
  </si>
  <si>
    <t>OS</t>
  </si>
  <si>
    <t>NS</t>
  </si>
  <si>
    <t>SAR</t>
  </si>
  <si>
    <t>CR</t>
  </si>
  <si>
    <t>Office Contents</t>
  </si>
  <si>
    <t>General Contents</t>
  </si>
  <si>
    <t>Outside Equipment</t>
  </si>
  <si>
    <t>Street Furniture</t>
  </si>
  <si>
    <t>Gates and Fences</t>
  </si>
  <si>
    <t>Playgroud Equipment</t>
  </si>
  <si>
    <t>Mowers and Machinery</t>
  </si>
  <si>
    <t>Sports Equipment</t>
  </si>
  <si>
    <t>Other Surfaces</t>
  </si>
  <si>
    <t>Natural Surfaces</t>
  </si>
  <si>
    <t>Specified All Risks</t>
  </si>
  <si>
    <t>Civic Regalia</t>
  </si>
  <si>
    <t>INSURANCE CATEGORY DESCRIPTION</t>
  </si>
  <si>
    <t>PREM</t>
  </si>
  <si>
    <t>Premises</t>
  </si>
  <si>
    <t>TYPE DESCRIPTION</t>
  </si>
  <si>
    <t>ASSET DESCRIPTION</t>
  </si>
  <si>
    <t>LOCATION DESCRIPTION</t>
  </si>
  <si>
    <t>A1</t>
  </si>
  <si>
    <t>A2</t>
  </si>
  <si>
    <t>Metal Shed 1</t>
  </si>
  <si>
    <t>A3</t>
  </si>
  <si>
    <t>Metal Shed 2</t>
  </si>
  <si>
    <t>A4</t>
  </si>
  <si>
    <t>A5</t>
  </si>
  <si>
    <t>A6</t>
  </si>
  <si>
    <t>A7</t>
  </si>
  <si>
    <t>A8</t>
  </si>
  <si>
    <t>A9</t>
  </si>
  <si>
    <t>Picnic bench next to oak pavillion</t>
  </si>
  <si>
    <t>A10</t>
  </si>
  <si>
    <t>A11</t>
  </si>
  <si>
    <t>A12</t>
  </si>
  <si>
    <t>Waste Bin</t>
  </si>
  <si>
    <t>WAB</t>
  </si>
  <si>
    <t>A13</t>
  </si>
  <si>
    <t>NOT</t>
  </si>
  <si>
    <t>Noticeboard</t>
  </si>
  <si>
    <t>Oak Pavilion</t>
  </si>
  <si>
    <t>A14</t>
  </si>
  <si>
    <t>A15</t>
  </si>
  <si>
    <t>TE</t>
  </si>
  <si>
    <t>Tools and Equipment</t>
  </si>
  <si>
    <t>A16</t>
  </si>
  <si>
    <t>COMMENTS</t>
  </si>
  <si>
    <t>Orig. cost 19500 inc. sheds</t>
  </si>
  <si>
    <t>no original costs available</t>
  </si>
  <si>
    <t>purchased 2018</t>
  </si>
  <si>
    <t>Purchased 2020</t>
  </si>
  <si>
    <t>original green development</t>
  </si>
  <si>
    <t>purchased 2020</t>
  </si>
  <si>
    <t>purchased 2023</t>
  </si>
  <si>
    <t>no original cost known</t>
  </si>
  <si>
    <t>Include in General contents</t>
  </si>
  <si>
    <t>Donated. No purchase cost known</t>
  </si>
  <si>
    <t>A17</t>
  </si>
  <si>
    <t>Purchased 2023</t>
  </si>
  <si>
    <t>A18</t>
  </si>
  <si>
    <t>A19</t>
  </si>
  <si>
    <t>Gates and fences at Aston Green</t>
  </si>
  <si>
    <t>Wooden bench nr pedestrian entrance</t>
  </si>
  <si>
    <t>Picnic table NE corner</t>
  </si>
  <si>
    <t xml:space="preserve">Marmax bench </t>
  </si>
  <si>
    <t>Lectern by reed bed</t>
  </si>
  <si>
    <t>Picnic bench nr the hall patio</t>
  </si>
  <si>
    <t>Waste bin</t>
  </si>
  <si>
    <t>Council &amp; general noticeboard</t>
  </si>
  <si>
    <t>Aston Green map lectern sign</t>
  </si>
  <si>
    <t>Gardening &amp; DIY tools in shed 1</t>
  </si>
  <si>
    <t>Aston Green war memorial</t>
  </si>
  <si>
    <t>Marmax bench by entrance to orchard</t>
  </si>
  <si>
    <t>British Recycled Plastics picnic bench</t>
  </si>
  <si>
    <t>Bench around the Arbor Tree</t>
  </si>
  <si>
    <t>A20</t>
  </si>
  <si>
    <t>Abor Tree Noticeboard</t>
  </si>
  <si>
    <t>A21</t>
  </si>
  <si>
    <t>Arbor Tree Picnic Table</t>
  </si>
  <si>
    <t>A22</t>
  </si>
  <si>
    <t>See A19</t>
  </si>
  <si>
    <t xml:space="preserve">See A1 </t>
  </si>
  <si>
    <t>See A1</t>
  </si>
  <si>
    <t>A23</t>
  </si>
  <si>
    <t>Arbor Tree rotunda (with Sign map etc)</t>
  </si>
  <si>
    <t>Aston on Clun opposite Aston Hall</t>
  </si>
  <si>
    <t>A24</t>
  </si>
  <si>
    <t>A25</t>
  </si>
  <si>
    <t>Pole Light at Arbor Tree</t>
  </si>
  <si>
    <t>Only light left in Aston</t>
  </si>
  <si>
    <t>Aston on Clun nr Broome junction</t>
  </si>
  <si>
    <t>Purchased 2022</t>
  </si>
  <si>
    <t>LED SID Aston West B4368</t>
  </si>
  <si>
    <t>LED SID Aston East B4368</t>
  </si>
  <si>
    <t>A26</t>
  </si>
  <si>
    <t>Not known when purchased or cost</t>
  </si>
  <si>
    <t>A27</t>
  </si>
  <si>
    <t>Aston on Clun Western boundary sign</t>
  </si>
  <si>
    <t>Aston on Clun Eastern boundary sign</t>
  </si>
  <si>
    <t>As A26</t>
  </si>
  <si>
    <t>A28</t>
  </si>
  <si>
    <t>Two small Hopesay boundary signs</t>
  </si>
  <si>
    <t>Hopesay</t>
  </si>
  <si>
    <t>Not included on previous insurance</t>
  </si>
  <si>
    <t>Broome noticeboard public/council</t>
  </si>
  <si>
    <t>Broome nr railway station</t>
  </si>
  <si>
    <t>To be installed</t>
  </si>
  <si>
    <t>A29</t>
  </si>
  <si>
    <t>A30</t>
  </si>
  <si>
    <t>Broome Green Benches x2</t>
  </si>
  <si>
    <t>Broome Green</t>
  </si>
  <si>
    <t>Original cost not known</t>
  </si>
  <si>
    <t>A31</t>
  </si>
  <si>
    <t>Disabled accessible BRP picnic bench</t>
  </si>
  <si>
    <t>A32</t>
  </si>
  <si>
    <t>Stone planter and Broome boundary sign</t>
  </si>
  <si>
    <t>Previously not included</t>
  </si>
  <si>
    <t>A33</t>
  </si>
  <si>
    <t>Council Clerk Laptop</t>
  </si>
  <si>
    <t>Computer Peripherals</t>
  </si>
  <si>
    <t>Shared council meeting laptop</t>
  </si>
  <si>
    <t>A34</t>
  </si>
  <si>
    <t>A35</t>
  </si>
  <si>
    <t>A36</t>
  </si>
  <si>
    <t>Computer Projector</t>
  </si>
  <si>
    <t>A37</t>
  </si>
  <si>
    <t>Council Clerk Monitor</t>
  </si>
  <si>
    <t>Purchased with the laptop A33</t>
  </si>
  <si>
    <t>Purchased 2018</t>
  </si>
  <si>
    <t>New HP laptop purchased 2023</t>
  </si>
  <si>
    <t>HP laptop purchased 2023</t>
  </si>
  <si>
    <t>HOPESAY PARISH COUNCIL ASSET REGISTER</t>
  </si>
  <si>
    <t>Wooden bench middle orchard entrance</t>
  </si>
  <si>
    <t xml:space="preserve">Aston on Clun nr John Payne's </t>
  </si>
  <si>
    <t>Aston on Clun nr Beambridge junc.</t>
  </si>
  <si>
    <t>NOTES TO THE HOPESAY PARISH COUNCIL ASSET REGISTER</t>
  </si>
  <si>
    <t>1 - Land Tab</t>
  </si>
  <si>
    <r>
      <rPr>
        <b/>
        <sz val="12"/>
        <color theme="1"/>
        <rFont val="Calibri"/>
        <family val="2"/>
        <scheme val="minor"/>
      </rPr>
      <t>Land extending to 1 hectare at Broome Rd, Aston on Clun forming ‘Aston Green’.</t>
    </r>
    <r>
      <rPr>
        <sz val="12"/>
        <color theme="1"/>
        <rFont val="Calibri"/>
        <family val="2"/>
        <scheme val="minor"/>
      </rPr>
      <t xml:space="preserve"> 
Purchased by the council, funded by the Countryside Agency (CA) and Hopesay Parish Trust. A volunteer group (ADGAG) working under CA’s Doorstep Green initiative developed it using some £100,000 grant aid from several sources including the National Lottery, Office of Deputy PM and Landfill Tax Credit. </t>
    </r>
    <r>
      <rPr>
        <b/>
        <sz val="12"/>
        <color theme="1"/>
        <rFont val="Calibri"/>
        <family val="2"/>
        <scheme val="minor"/>
      </rPr>
      <t xml:space="preserve">The council made no financial contribution, but has obligations under grant agreements and a registered covenant to insure and maintain it in perpetuity as a recreational open space. </t>
    </r>
    <r>
      <rPr>
        <sz val="12"/>
        <color theme="1"/>
        <rFont val="Calibri"/>
        <family val="2"/>
        <scheme val="minor"/>
      </rPr>
      <t xml:space="preserve"> 
Council’s absolute freehold title is registered with the Land Registry
Planning Permission for Change of Use (agriculture to recreational open space) 22 Aug 2002.
Copy Deed of Covenant with Countryside Agency of 3 January 2003.
Land Registry Certificate for purchase by Hopesay Parish Council 3 January 2003.
Contract for Sale of part to Paul Jennings (about) 15 August 2003.
</t>
    </r>
  </si>
  <si>
    <t>Land Hosting Hall, Shop &amp; Car Park</t>
  </si>
  <si>
    <t>Arbor Tree Area</t>
  </si>
  <si>
    <t>Row Labels</t>
  </si>
  <si>
    <t>Grand Total</t>
  </si>
  <si>
    <t>Sum of PURCHASE COST</t>
  </si>
  <si>
    <t>Sum of INS VALUE</t>
  </si>
  <si>
    <t>2 - Assets Tab</t>
  </si>
  <si>
    <t>HPC Clerk</t>
  </si>
  <si>
    <r>
      <rPr>
        <b/>
        <sz val="12"/>
        <color theme="1"/>
        <rFont val="Calibri"/>
        <family val="2"/>
        <scheme val="minor"/>
      </rPr>
      <t>Land and Arbor Tree at Aston on Clun</t>
    </r>
    <r>
      <rPr>
        <sz val="12"/>
        <color theme="1"/>
        <rFont val="Calibri"/>
        <family val="2"/>
        <scheme val="minor"/>
      </rPr>
      <t xml:space="preserve">
The Arbor Tree was in the care of the Marston Estate until wound up in 1950, when Hopesay Parish Council took responsibility. (John Box wrote the definitive study of the tree that was replaced in 1995). Land informally claimed to be ‘historic village green’. Land hosts the Arbor Tree and seating, a noticeboard, a picnic table and a stone rotunda with information board. There are no deeds.</t>
    </r>
  </si>
  <si>
    <r>
      <rPr>
        <b/>
        <sz val="12"/>
        <color theme="1"/>
        <rFont val="Calibri"/>
        <family val="2"/>
        <scheme val="minor"/>
      </rPr>
      <t>Land at Broome Corner (Broome Green)</t>
    </r>
    <r>
      <rPr>
        <sz val="12"/>
        <color theme="1"/>
        <rFont val="Calibri"/>
        <family val="2"/>
        <scheme val="minor"/>
      </rPr>
      <t xml:space="preserve"> 
Purchased from Shropshire County Council. In the care of volunteers from Broome by informal agreement.
Copy Conveyance: Mary Marsh and others to Shropshire County Council 21 Oct 1955.
Copy Wayleave Agreement Shropshire County Council to Midland Electricity Board 3 Jan 1978.
Contract for Sale SCC to Hopesay Parish Council 9 Nov 1987.
HPC holds absolute freehold title, registered with the Land Registry.
</t>
    </r>
  </si>
  <si>
    <t>4 - Insurance Rpt</t>
  </si>
  <si>
    <r>
      <rPr>
        <b/>
        <sz val="12"/>
        <color theme="1"/>
        <rFont val="Calibri"/>
        <family val="2"/>
        <scheme val="minor"/>
      </rPr>
      <t>Land at Broome Rd, Aston on Clun - Village Hall, Terrace, Car Park &amp; Shop.</t>
    </r>
    <r>
      <rPr>
        <sz val="12"/>
        <color theme="1"/>
        <rFont val="Calibri"/>
        <family val="2"/>
        <scheme val="minor"/>
      </rPr>
      <t xml:space="preserve"> 
The land was acquired by gift, for benefit of the parish, in three parcels; 
1 - 1950: Former tennis courts from J A Marston 
2 - 1989: Triangle of Land bordering the road from D Evans  
3 - 2003: Approx 80m² of the terrace funded by Hopesay Parish Trust as part of land purchase for Aston Green 
Charity 701706 built the Hall in 1989/90 at a cost of £63,000 (towards which council granted £500 in 1989). Improvements since have cost some £55,000. The property is leased to Aston on Clun Village Hall Committee (Charity 702020) at peppercorn rent until 2053. The VH Committee’s leasehold interest is ‘vested’ in the Official Custodian for Charities and registered SL151138 &amp; 151815. The Committee is responsible for insurance (2011 insured value £300,000). The 2003 lease provides easements for public access to Aston Green and for trenching services across the car park to the Green. Corner of site was licensed to Village Shop in 2012.
Tennis Court: Abstract of Title 1949:
   - Conveyance JA Marston and others to Parish Council of Hopesay 20 Jun 1950.
   - Official Search No 338417/50 in HM Land Registry 20 Jun 1950.
Triangle of land between tennis court and Broome Road: Epitome of title 1989:
   - Official Search No 175/89 of 23 Feb 1989.
   - Land Charge Search No R68416180 of 28 Jun 1989.
   - Conveyance: WJ Broome to D Evans August 1989.
   - Land Charge Search No A4619233 of 18 Aug 1989.
   - Copy Resolution Hopesay Parish Council of 29 August 1989.
   - Deed of Gift: D Evans to Hopesay Parish Council of 30 August 1989.
Lease of whole:
   - Hopesay Parish Council to Trustees of Aston on Clun Village Hall of 31 August 1989.
   - Hopesay Parish Council to Trustees of Aston on Clun Village Hall of 3 January 2003.
</t>
    </r>
  </si>
  <si>
    <r>
      <rPr>
        <b/>
        <sz val="12"/>
        <color theme="1"/>
        <rFont val="Calibri"/>
        <family val="2"/>
        <scheme val="minor"/>
      </rPr>
      <t>Land extending to 0.3 hectare to the south of Aston Green.</t>
    </r>
    <r>
      <rPr>
        <sz val="12"/>
        <color theme="1"/>
        <rFont val="Calibri"/>
        <family val="2"/>
        <scheme val="minor"/>
      </rPr>
      <t xml:space="preserve"> 
Purchased by the council, funded by ADGAG and a grant from the Craven Arms Partnership as a recreational open space and occasional car parking, but subject to covenants different from those governing Aston Green which can be summarized as:
   - Not to use for any purpose except open space &amp; parking in association with Village Hall &amp; Green
   - Not to erect anything on the land
   - Not to allow any trade or business
   - Not to cause or allow any nuisance to the transferor
See Land Registry entry for details.
Planning permission granted Jan 09 Ref 1/08/21342/F. Council originally developed it as an annex to the Green, suitable for sports, but now the emphasis is on the environment and wildlife. In 2022, an orchard of 25 trees was planted on approximately 0.15 hectare of the land. 
Council’s absolute freehold title is registered with the Land Registry
Transfer with covenants - sale by S &amp; D Broome to Hopesay Parish Council of January 2007. 
Planning permission for change of use (agriculture to recreational &amp; car parking) 8 Jan 2009.</t>
    </r>
  </si>
  <si>
    <t>REFERENCE TABLES</t>
  </si>
  <si>
    <t>3 - Reference Tables</t>
  </si>
  <si>
    <t>ASSET REFERENCE TABLE</t>
  </si>
  <si>
    <t>INSURANCE CATEGORY REFERENCE TABLE</t>
  </si>
  <si>
    <t>Total original cost for A19-A22 £5200</t>
  </si>
  <si>
    <t>INSURANCE CATEGORY DESC</t>
  </si>
  <si>
    <t xml:space="preserve">
This table details all the land owned by HPC
Note that all land is shown with a nominal audit value of £10. This is because HPC holds the land on behalf of the Hopesay community and as such cannot be sold.
All land other than the Arbor Tree land is registered with the Land Registry. 
</t>
  </si>
  <si>
    <t xml:space="preserve">
This tab is a listing of all the assets held by HPC, detailing the asset location, the asset description and type, original cost of the asset (where known, otherwise 0), the insured value and the insurer classification for reporting purposes
Note that Colum D Asset Type is validated by a drop down box. Selecting an entry for this item will automatically complete Column E Asset Description, and Column H Insurance category via VLOOKUP functionality (See also the Asset Type Tab)
When considering INS VALUE (Insured Value), as HPC can claim back all VAT, always consider valuations for this column EXCLUDING VAT
</t>
  </si>
  <si>
    <t xml:space="preserve">
This tab contains two small lookup tables, used to help maintain referential integrity. 
1 - Asset Reference Table
      - Defines HPC Asset Types and links them to the relevant insurance company categories
      - Used to validate 'Asset Type' (Column D) in the asset table in the '2 ASSETS' tab 
      - Used to auto-populate 'Type Description' (Column E) in the asset table in the '2 ASSETS' tab via VLOOKUP functionality
      - Used to auto-populate 'Insurance Category Desc' (Column H) in the asset table in the '2 ASSETS' tab via VLOOKUP functionality
2- Insurance Category Reference Table
       - Defines the insurance company asset categories with a code and description
       - Used to validate 'Insurance Category' (Column D) in the Asset Reference Table
       - Used to auto-populate 'Insurance category Description' (Column E) in ther Asset Reference Table
Note that the categories in the Insurance Category Table are as specified in the Hiscock Renewal Questionnaire for 2024. In future years, changes may be necessary to this table if:
   Hiscock change the way they categorize insured items
   HPC changes insurer
</t>
  </si>
  <si>
    <t xml:space="preserve">
This tab contains a pivot table, based on the table in the '2 ASSETS' tab. 
The pivot table sums up the purchase costs and the proposed insurance value broken down by the insurance categories specified by Hiscocks in their quotation request. 
</t>
  </si>
  <si>
    <t>INSURANCE CATEGORY REPORT</t>
  </si>
  <si>
    <t>OTHER NOTES</t>
  </si>
  <si>
    <t xml:space="preserve">All yellow cells are derrived via a formula
Unless new assets are added, the only column to be updated each year will be Colum G in the 2 ASSETS tab, with new Insurance Valuations
If the spreadsheet is updated, then change the date in row 2 of this tab, which will change the date on all other tabs. </t>
  </si>
  <si>
    <t>INSPECTION COMMENTS</t>
  </si>
  <si>
    <t>INSPECTED BY</t>
  </si>
  <si>
    <t>ASSET INSPECTION SHEET FOR JUNE 2024</t>
  </si>
  <si>
    <t>A38</t>
  </si>
  <si>
    <t>Aston Green Silt Trap (Inspect Yearly)</t>
  </si>
  <si>
    <t>Ian</t>
  </si>
  <si>
    <t>Jude</t>
  </si>
  <si>
    <t>Richard</t>
  </si>
  <si>
    <t>Working Fine - Case zippers broken, but case still useable</t>
  </si>
  <si>
    <t>Gordon</t>
  </si>
  <si>
    <t>Operating correctly. Post &amp; fixing OK. Sighting OK</t>
  </si>
  <si>
    <t>Old board unfit. New board still to be fitted</t>
  </si>
  <si>
    <t>Used by Council for storage. On serviceable condition</t>
  </si>
  <si>
    <t>Recent installation. Good condition</t>
  </si>
  <si>
    <t>Good condition except wheelbarrow requiring new wheel</t>
  </si>
  <si>
    <t>Reasonable condition</t>
  </si>
  <si>
    <t xml:space="preserve">Recent install - in good condition. </t>
  </si>
  <si>
    <t>In reasonable condition. Brush and hedging recently cut</t>
  </si>
  <si>
    <t>OK condition. Regularly eptied by SC</t>
  </si>
  <si>
    <t>OK Condition. ACTION: Give memorial a good clean</t>
  </si>
  <si>
    <t>Generally OK condition. No action needed this year</t>
  </si>
  <si>
    <t>Marmax plastic - In good condition</t>
  </si>
  <si>
    <t>Marmax plasic - In good condition ACTION: Clean</t>
  </si>
  <si>
    <t>Reasonable condition. No action required this year</t>
  </si>
  <si>
    <t>Minor damage - ACTION:Clean and clear vegetation</t>
  </si>
  <si>
    <t>OK But may require replacement in next 2 years</t>
  </si>
  <si>
    <t>OK but quite mossy.</t>
  </si>
  <si>
    <t>OK no action required.</t>
  </si>
  <si>
    <t>ACTION: Clear silt, gravel and tree roots before Autumn</t>
  </si>
  <si>
    <t>OK - no action required</t>
  </si>
  <si>
    <t>Used by Hall for storage - Council need padlock key</t>
  </si>
  <si>
    <t>I</t>
  </si>
  <si>
    <t>Infrastructure</t>
  </si>
  <si>
    <t>Aston Green Slit Trap</t>
  </si>
  <si>
    <t>Original Green development (no Insurance)</t>
  </si>
  <si>
    <t>Spreadsheet Last Updated 15/07/24</t>
  </si>
  <si>
    <t>Actually, Last updated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</si>
</sst>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8" x14ac:knownFonts="1">
    <font>
      <sz val="11"/>
      <color theme="1"/>
      <name val="Calibri"/>
      <family val="2"/>
      <scheme val="minor"/>
    </font>
    <font>
      <b/>
      <sz val="11"/>
      <color theme="1"/>
      <name val="Calibri"/>
      <family val="2"/>
      <scheme val="minor"/>
    </font>
    <font>
      <sz val="12"/>
      <color theme="1"/>
      <name val="Arial"/>
      <family val="2"/>
    </font>
    <font>
      <sz val="12"/>
      <color theme="1"/>
      <name val="Calibri"/>
      <family val="2"/>
      <scheme val="minor"/>
    </font>
    <font>
      <b/>
      <sz val="12"/>
      <color theme="1"/>
      <name val="Calibri"/>
      <family val="2"/>
      <scheme val="minor"/>
    </font>
    <font>
      <sz val="12"/>
      <color rgb="FFFF0000"/>
      <name val="Calibri"/>
      <family val="2"/>
      <scheme val="minor"/>
    </font>
    <font>
      <sz val="11"/>
      <color rgb="FFFF0000"/>
      <name val="Calibri"/>
      <family val="2"/>
      <scheme val="minor"/>
    </font>
    <font>
      <b/>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91">
    <xf numFmtId="0" fontId="0" fillId="0" borderId="0" xfId="0"/>
    <xf numFmtId="0" fontId="2" fillId="0" borderId="0" xfId="0" applyFont="1"/>
    <xf numFmtId="0" fontId="3" fillId="0" borderId="0" xfId="0" applyFont="1" applyAlignment="1">
      <alignment vertical="top"/>
    </xf>
    <xf numFmtId="0" fontId="3" fillId="0" borderId="0" xfId="0" applyFont="1"/>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wrapText="1"/>
    </xf>
    <xf numFmtId="0" fontId="5" fillId="0" borderId="0" xfId="0" applyFont="1" applyAlignment="1">
      <alignment vertical="top" wrapText="1"/>
    </xf>
    <xf numFmtId="0" fontId="4" fillId="0" borderId="0" xfId="0" applyFont="1" applyAlignment="1">
      <alignment vertical="top"/>
    </xf>
    <xf numFmtId="0" fontId="3" fillId="0" borderId="8" xfId="0" applyFont="1" applyBorder="1" applyAlignment="1">
      <alignment vertical="top"/>
    </xf>
    <xf numFmtId="0" fontId="3" fillId="0" borderId="11" xfId="0" applyFont="1" applyBorder="1" applyAlignment="1">
      <alignment vertical="top"/>
    </xf>
    <xf numFmtId="0" fontId="3" fillId="0" borderId="14" xfId="0" applyFont="1" applyBorder="1" applyAlignment="1">
      <alignment vertical="top"/>
    </xf>
    <xf numFmtId="0" fontId="4" fillId="0" borderId="18" xfId="0" applyFont="1" applyBorder="1" applyAlignment="1">
      <alignment vertical="top"/>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6" fontId="3" fillId="0" borderId="20" xfId="0" applyNumberFormat="1" applyFont="1" applyBorder="1" applyAlignment="1">
      <alignment horizontal="center" vertical="top" wrapText="1"/>
    </xf>
    <xf numFmtId="6" fontId="3" fillId="0" borderId="21" xfId="0" applyNumberFormat="1" applyFont="1" applyBorder="1" applyAlignment="1">
      <alignment horizontal="center" vertical="top" wrapText="1"/>
    </xf>
    <xf numFmtId="6" fontId="3" fillId="0" borderId="19" xfId="0" applyNumberFormat="1" applyFont="1" applyBorder="1" applyAlignment="1">
      <alignment horizontal="center" vertical="top" wrapText="1"/>
    </xf>
    <xf numFmtId="0" fontId="4" fillId="0" borderId="18" xfId="0" applyFont="1" applyBorder="1" applyAlignment="1">
      <alignment horizontal="center" vertical="top" wrapText="1"/>
    </xf>
    <xf numFmtId="0" fontId="4" fillId="0" borderId="17" xfId="0" applyFont="1" applyBorder="1" applyAlignment="1">
      <alignment horizontal="center" vertical="top" wrapText="1"/>
    </xf>
    <xf numFmtId="6" fontId="3" fillId="0" borderId="22" xfId="0" applyNumberFormat="1" applyFont="1" applyBorder="1" applyAlignment="1">
      <alignment horizontal="center" vertical="top" wrapText="1"/>
    </xf>
    <xf numFmtId="0" fontId="4" fillId="0" borderId="15" xfId="0" applyFont="1" applyBorder="1" applyAlignment="1">
      <alignment vertical="top" wrapText="1"/>
    </xf>
    <xf numFmtId="0" fontId="0" fillId="0" borderId="0" xfId="0" applyAlignment="1">
      <alignment vertical="top" wrapText="1"/>
    </xf>
    <xf numFmtId="0" fontId="4" fillId="0" borderId="12" xfId="0" applyFont="1" applyBorder="1" applyAlignment="1">
      <alignment vertical="top"/>
    </xf>
    <xf numFmtId="0" fontId="4" fillId="0" borderId="19" xfId="0" applyFont="1" applyBorder="1" applyAlignment="1">
      <alignment vertical="top" wrapText="1"/>
    </xf>
    <xf numFmtId="0" fontId="4" fillId="0" borderId="7" xfId="0" applyFont="1" applyBorder="1" applyAlignment="1">
      <alignment vertical="top"/>
    </xf>
    <xf numFmtId="0" fontId="4" fillId="0" borderId="20" xfId="0" applyFont="1" applyBorder="1" applyAlignment="1">
      <alignment vertical="top" wrapText="1"/>
    </xf>
    <xf numFmtId="0" fontId="4" fillId="0" borderId="20" xfId="0" applyFont="1" applyBorder="1" applyAlignment="1">
      <alignment vertical="top"/>
    </xf>
    <xf numFmtId="0" fontId="4" fillId="0" borderId="9" xfId="0" applyFont="1" applyBorder="1" applyAlignment="1">
      <alignment vertical="top"/>
    </xf>
    <xf numFmtId="0" fontId="4" fillId="0" borderId="21" xfId="0" applyFont="1" applyBorder="1" applyAlignment="1">
      <alignment vertical="top"/>
    </xf>
    <xf numFmtId="0" fontId="1" fillId="0" borderId="0" xfId="0" applyFont="1"/>
    <xf numFmtId="0" fontId="0" fillId="0" borderId="6" xfId="0" applyBorder="1"/>
    <xf numFmtId="0" fontId="0" fillId="0" borderId="6" xfId="0" applyBorder="1" applyAlignment="1">
      <alignment vertical="top" wrapText="1"/>
    </xf>
    <xf numFmtId="0" fontId="0" fillId="0" borderId="13" xfId="0" applyBorder="1"/>
    <xf numFmtId="0" fontId="0" fillId="0" borderId="13" xfId="0" applyBorder="1" applyAlignment="1">
      <alignment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6" xfId="0" applyFont="1" applyBorder="1" applyAlignment="1">
      <alignment wrapText="1"/>
    </xf>
    <xf numFmtId="0" fontId="1" fillId="0" borderId="17" xfId="0" applyFont="1" applyBorder="1" applyAlignment="1">
      <alignment vertical="top" wrapText="1"/>
    </xf>
    <xf numFmtId="0" fontId="0" fillId="0" borderId="12" xfId="0" applyBorder="1"/>
    <xf numFmtId="0" fontId="0" fillId="0" borderId="14" xfId="0" applyBorder="1" applyAlignment="1">
      <alignment vertical="top" wrapText="1"/>
    </xf>
    <xf numFmtId="0" fontId="0" fillId="0" borderId="7" xfId="0" applyBorder="1"/>
    <xf numFmtId="0" fontId="0" fillId="0" borderId="8" xfId="0" applyBorder="1" applyAlignment="1">
      <alignment vertical="top" wrapText="1"/>
    </xf>
    <xf numFmtId="0" fontId="1" fillId="0" borderId="12" xfId="0" applyFont="1" applyBorder="1"/>
    <xf numFmtId="0" fontId="1" fillId="0" borderId="7"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23" xfId="0" applyFont="1" applyBorder="1" applyAlignment="1">
      <alignment vertical="top" wrapText="1"/>
    </xf>
    <xf numFmtId="0" fontId="1" fillId="0" borderId="24" xfId="0" applyFont="1" applyBorder="1" applyAlignment="1">
      <alignment vertical="top" wrapText="1"/>
    </xf>
    <xf numFmtId="0" fontId="4" fillId="0" borderId="1" xfId="0" applyFont="1" applyBorder="1" applyAlignment="1">
      <alignment vertical="top"/>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0" fillId="0" borderId="0" xfId="0" pivotButton="1"/>
    <xf numFmtId="0" fontId="0" fillId="0" borderId="0" xfId="0" applyAlignment="1">
      <alignment horizontal="left"/>
    </xf>
    <xf numFmtId="0" fontId="4" fillId="0" borderId="0" xfId="0" applyFont="1"/>
    <xf numFmtId="0" fontId="3" fillId="0" borderId="0" xfId="0" applyFont="1" applyAlignment="1">
      <alignment horizontal="left" vertical="top" wrapText="1"/>
    </xf>
    <xf numFmtId="0" fontId="0" fillId="2" borderId="13" xfId="0" applyFill="1" applyBorder="1" applyAlignment="1">
      <alignment vertical="top" wrapText="1"/>
    </xf>
    <xf numFmtId="0" fontId="0" fillId="2" borderId="6" xfId="0" applyFill="1" applyBorder="1" applyAlignment="1">
      <alignment vertical="top" wrapText="1"/>
    </xf>
    <xf numFmtId="0" fontId="0" fillId="2" borderId="10" xfId="0" applyFill="1" applyBorder="1" applyAlignment="1">
      <alignment vertical="top" wrapText="1"/>
    </xf>
    <xf numFmtId="0" fontId="0" fillId="2" borderId="14" xfId="0" applyFill="1" applyBorder="1"/>
    <xf numFmtId="0" fontId="0" fillId="2" borderId="8" xfId="0" applyFill="1" applyBorder="1"/>
    <xf numFmtId="0" fontId="1" fillId="0" borderId="1" xfId="0" applyFont="1" applyBorder="1" applyAlignment="1">
      <alignment vertical="top" wrapText="1"/>
    </xf>
    <xf numFmtId="0" fontId="1" fillId="0" borderId="25" xfId="0" applyFont="1" applyBorder="1"/>
    <xf numFmtId="0" fontId="1" fillId="0" borderId="26" xfId="0" applyFont="1" applyBorder="1"/>
    <xf numFmtId="0" fontId="0" fillId="0" borderId="25" xfId="0" applyBorder="1" applyAlignment="1">
      <alignment vertical="top" wrapText="1"/>
    </xf>
    <xf numFmtId="0" fontId="0" fillId="0" borderId="26" xfId="0" applyBorder="1" applyAlignment="1">
      <alignment vertical="top" wrapText="1"/>
    </xf>
    <xf numFmtId="0" fontId="0" fillId="0" borderId="26" xfId="0" applyBorder="1"/>
    <xf numFmtId="0" fontId="0" fillId="0" borderId="27" xfId="0" applyBorder="1"/>
    <xf numFmtId="0" fontId="0" fillId="0" borderId="25" xfId="0" applyBorder="1"/>
    <xf numFmtId="0" fontId="0" fillId="0" borderId="29" xfId="0" applyBorder="1"/>
    <xf numFmtId="0" fontId="1" fillId="0" borderId="30" xfId="0" applyFont="1" applyBorder="1"/>
    <xf numFmtId="0" fontId="0" fillId="0" borderId="30" xfId="0" applyBorder="1" applyAlignment="1">
      <alignment vertical="top" wrapText="1"/>
    </xf>
    <xf numFmtId="0" fontId="0" fillId="0" borderId="31" xfId="0" applyBorder="1"/>
    <xf numFmtId="0" fontId="0" fillId="0" borderId="32" xfId="0" applyBorder="1"/>
    <xf numFmtId="0" fontId="0" fillId="2" borderId="33" xfId="0" applyFill="1" applyBorder="1"/>
    <xf numFmtId="0" fontId="1" fillId="0" borderId="9" xfId="0" applyFont="1" applyBorder="1"/>
    <xf numFmtId="0" fontId="0" fillId="0" borderId="10" xfId="0" applyBorder="1" applyAlignment="1">
      <alignment vertical="top" wrapText="1"/>
    </xf>
    <xf numFmtId="0" fontId="0" fillId="0" borderId="11" xfId="0" applyBorder="1" applyAlignment="1">
      <alignment vertical="top" wrapText="1"/>
    </xf>
    <xf numFmtId="0" fontId="6" fillId="0" borderId="0" xfId="0" applyFont="1"/>
    <xf numFmtId="0" fontId="7" fillId="0" borderId="16" xfId="0" applyFont="1" applyBorder="1" applyAlignment="1">
      <alignment vertical="top" wrapText="1"/>
    </xf>
    <xf numFmtId="0" fontId="6" fillId="0" borderId="13"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4" fillId="2" borderId="28" xfId="0" applyFont="1" applyFill="1" applyBorder="1" applyAlignment="1">
      <alignment horizontal="left" vertical="top"/>
    </xf>
    <xf numFmtId="0" fontId="4" fillId="0" borderId="0" xfId="0" applyFont="1" applyAlignment="1">
      <alignment horizontal="left" vertical="top"/>
    </xf>
    <xf numFmtId="0" fontId="4" fillId="2" borderId="0" xfId="0" applyFont="1" applyFill="1" applyAlignment="1">
      <alignment horizontal="left" vertical="top"/>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Hartas" refreshedDate="45488.662159837964" createdVersion="8" refreshedVersion="8" minRefreshableVersion="3" recordCount="37" xr:uid="{9A958030-D033-426C-A53C-07B08DA63C56}">
  <cacheSource type="worksheet">
    <worksheetSource ref="A3:J40" sheet="2 ASSETS"/>
  </cacheSource>
  <cacheFields count="9">
    <cacheField name="REF NO" numFmtId="0">
      <sharedItems/>
    </cacheField>
    <cacheField name="ASSET DESCRIPTION" numFmtId="0">
      <sharedItems/>
    </cacheField>
    <cacheField name="LOCATION DESCRIPTION" numFmtId="0">
      <sharedItems/>
    </cacheField>
    <cacheField name="ASSET TYPE" numFmtId="0">
      <sharedItems/>
    </cacheField>
    <cacheField name="TYPE DESCRIPTION" numFmtId="0">
      <sharedItems/>
    </cacheField>
    <cacheField name="PURCHASE COST" numFmtId="0">
      <sharedItems containsString="0" containsBlank="1" containsNumber="1" containsInteger="1" minValue="0" maxValue="17500"/>
    </cacheField>
    <cacheField name="INS VALUE" numFmtId="0">
      <sharedItems containsSemiMixedTypes="0" containsString="0" containsNumber="1" containsInteger="1" minValue="0" maxValue="30000"/>
    </cacheField>
    <cacheField name="INSURANCE CATEGORY DESC" numFmtId="0">
      <sharedItems count="6">
        <s v="Premises"/>
        <s v="Gates and Fences"/>
        <s v="Street Furniture"/>
        <s v="General Contents"/>
        <s v="War Memorial"/>
        <s v="Office Contents"/>
      </sharedItems>
    </cacheField>
    <cacheField name="COMMENT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s v="A1"/>
    <s v="Oak Pavilion"/>
    <s v="Aston Green"/>
    <s v="P"/>
    <s v="Pavilion"/>
    <n v="17500"/>
    <n v="30000"/>
    <x v="0"/>
    <s v="Orig. cost 19500 inc. sheds"/>
  </r>
  <r>
    <s v="A2"/>
    <s v="Metal Shed 1"/>
    <s v="Aston Green"/>
    <s v="SH"/>
    <s v="Shed"/>
    <n v="1000"/>
    <n v="1000"/>
    <x v="0"/>
    <s v="See A1"/>
  </r>
  <r>
    <s v="A3"/>
    <s v="Metal Shed 2"/>
    <s v="Aston Green"/>
    <s v="SH"/>
    <s v="Shed"/>
    <n v="1000"/>
    <n v="1000"/>
    <x v="0"/>
    <s v="See A1 "/>
  </r>
  <r>
    <s v="A4"/>
    <s v="Gates and fences at Aston Green"/>
    <s v="Aston Green"/>
    <s v="GF"/>
    <s v="Gates and Fences"/>
    <n v="0"/>
    <n v="3500"/>
    <x v="1"/>
    <s v="no original costs available"/>
  </r>
  <r>
    <s v="A5"/>
    <s v="Wooden bench nr pedestrian entrance"/>
    <s v="Aston Green"/>
    <s v="WB"/>
    <s v="Wooden Bench"/>
    <n v="0"/>
    <n v="400"/>
    <x v="2"/>
    <s v="original green development"/>
  </r>
  <r>
    <s v="A6"/>
    <s v="Picnic table NE corner"/>
    <s v="Aston Green"/>
    <s v="PPT"/>
    <s v="Plastic Picnic Table"/>
    <n v="500"/>
    <n v="600"/>
    <x v="2"/>
    <s v="purchased 2018"/>
  </r>
  <r>
    <s v="A7"/>
    <s v="Marmax bench "/>
    <s v="Aston Green"/>
    <s v="PB"/>
    <s v="Plastic Bench"/>
    <n v="295"/>
    <n v="400"/>
    <x v="2"/>
    <s v="purchased 2018"/>
  </r>
  <r>
    <s v="A8"/>
    <s v="Lectern by reed bed"/>
    <s v="Aston Green"/>
    <s v="S"/>
    <s v="Signs"/>
    <n v="495"/>
    <n v="600"/>
    <x v="2"/>
    <s v="Purchased 2020"/>
  </r>
  <r>
    <s v="A9"/>
    <s v="Wooden bench middle orchard entrance"/>
    <s v="Aston Green"/>
    <s v="WB"/>
    <s v="Wooden Bench"/>
    <n v="0"/>
    <n v="400"/>
    <x v="2"/>
    <s v="original green development"/>
  </r>
  <r>
    <s v="A10"/>
    <s v="Picnic bench next to oak pavillion"/>
    <s v="Aston Green"/>
    <s v="WPT"/>
    <s v="Wooden Picnic Table"/>
    <n v="0"/>
    <n v="800"/>
    <x v="2"/>
    <s v="original green development"/>
  </r>
  <r>
    <s v="A11"/>
    <s v="Picnic bench nr the hall patio"/>
    <s v="Aston Green"/>
    <s v="WPT"/>
    <s v="Wooden Picnic Table"/>
    <n v="0"/>
    <n v="800"/>
    <x v="2"/>
    <s v="original green development"/>
  </r>
  <r>
    <s v="A12"/>
    <s v="Waste bin"/>
    <s v="Aston Green"/>
    <s v="WAB"/>
    <s v="Waste Bin"/>
    <n v="255"/>
    <n v="300"/>
    <x v="2"/>
    <s v="Purchased 2020"/>
  </r>
  <r>
    <s v="A13"/>
    <s v="Council &amp; general noticeboard"/>
    <s v="Aston Green"/>
    <s v="NOT"/>
    <s v="Noticeboard"/>
    <n v="1250"/>
    <n v="1500"/>
    <x v="2"/>
    <s v="purchased 2023"/>
  </r>
  <r>
    <s v="A14"/>
    <s v="Aston Green map lectern sign"/>
    <s v="Aston Green"/>
    <s v="S"/>
    <s v="Signs"/>
    <n v="0"/>
    <n v="600"/>
    <x v="2"/>
    <s v="no original cost known"/>
  </r>
  <r>
    <s v="A15"/>
    <s v="Gardening &amp; DIY tools in shed 1"/>
    <s v="Aston Green"/>
    <s v="TE"/>
    <s v="Tools and Equipment"/>
    <n v="0"/>
    <n v="0"/>
    <x v="3"/>
    <s v="Include in General contents"/>
  </r>
  <r>
    <s v="A16"/>
    <s v="Aston Green war memorial"/>
    <s v="Aston Green"/>
    <s v="WM"/>
    <s v="War Memorial"/>
    <n v="0"/>
    <n v="2000"/>
    <x v="4"/>
    <s v="Donated. No purchase cost known"/>
  </r>
  <r>
    <s v="A17"/>
    <s v="Marmax bench by entrance to orchard"/>
    <s v="Orchard"/>
    <s v="PB"/>
    <s v="Plastic Bench"/>
    <n v="329"/>
    <n v="400"/>
    <x v="2"/>
    <s v="purchased 2023"/>
  </r>
  <r>
    <s v="A18"/>
    <s v="British Recycled Plastics picnic bench"/>
    <s v="Orchard"/>
    <s v="PPT"/>
    <s v="Plastic Picnic Table"/>
    <n v="700"/>
    <n v="800"/>
    <x v="2"/>
    <s v="purchased 2023"/>
  </r>
  <r>
    <s v="A19"/>
    <s v="Bench around the Arbor Tree"/>
    <s v="Arbor Tree"/>
    <s v="WB"/>
    <s v="Wooden Bench"/>
    <m/>
    <n v="2000"/>
    <x v="2"/>
    <s v="Total original cost for A19-A22 £5200"/>
  </r>
  <r>
    <s v="A20"/>
    <s v="Abor Tree Noticeboard"/>
    <s v="Arbor Tree"/>
    <s v="NOT"/>
    <s v="Noticeboard"/>
    <m/>
    <n v="3000"/>
    <x v="2"/>
    <s v="See A19"/>
  </r>
  <r>
    <s v="A21"/>
    <s v="Arbor Tree Picnic Table"/>
    <s v="Arbor Tree"/>
    <s v="WPT"/>
    <s v="Wooden Picnic Table"/>
    <m/>
    <n v="800"/>
    <x v="2"/>
    <s v="See A19"/>
  </r>
  <r>
    <s v="A22"/>
    <s v="Arbor Tree rotunda (with Sign map etc)"/>
    <s v="Arbor Tree"/>
    <s v="S"/>
    <s v="Signs"/>
    <m/>
    <n v="500"/>
    <x v="2"/>
    <s v="See A19"/>
  </r>
  <r>
    <s v="A23"/>
    <s v="Pole Light at Arbor Tree"/>
    <s v="Arbor Tree"/>
    <s v="SL"/>
    <s v="Street Light"/>
    <n v="200"/>
    <n v="400"/>
    <x v="2"/>
    <s v="Only light left in Aston"/>
  </r>
  <r>
    <s v="A24"/>
    <s v="LED SID Aston West B4368"/>
    <s v="Aston on Clun opposite Aston Hall"/>
    <s v="SID"/>
    <s v="Speed Indicator Device"/>
    <n v="2000"/>
    <n v="2500"/>
    <x v="2"/>
    <s v="Purchased 2022"/>
  </r>
  <r>
    <s v="A25"/>
    <s v="LED SID Aston East B4368"/>
    <s v="Aston on Clun nr Broome junction"/>
    <s v="SID"/>
    <s v="Speed Indicator Device"/>
    <n v="2000"/>
    <n v="2500"/>
    <x v="2"/>
    <s v="Purchased 2022"/>
  </r>
  <r>
    <s v="A26"/>
    <s v="Aston on Clun Western boundary sign"/>
    <s v="Aston on Clun nr Beambridge junc."/>
    <s v="S"/>
    <s v="Signs"/>
    <n v="0"/>
    <n v="1500"/>
    <x v="2"/>
    <s v="Not known when purchased or cost"/>
  </r>
  <r>
    <s v="A27"/>
    <s v="Aston on Clun Eastern boundary sign"/>
    <s v="Aston on Clun nr John Payne's "/>
    <s v="S"/>
    <s v="Signs"/>
    <n v="0"/>
    <n v="1500"/>
    <x v="2"/>
    <s v="As A26"/>
  </r>
  <r>
    <s v="A28"/>
    <s v="Two small Hopesay boundary signs"/>
    <s v="Hopesay"/>
    <s v="S"/>
    <s v="Signs"/>
    <n v="0"/>
    <n v="500"/>
    <x v="2"/>
    <s v="Not included on previous insurance"/>
  </r>
  <r>
    <s v="A29"/>
    <s v="Broome noticeboard public/council"/>
    <s v="Broome nr railway station"/>
    <s v="S"/>
    <s v="Signs"/>
    <n v="1550"/>
    <n v="1600"/>
    <x v="2"/>
    <s v="To be installed"/>
  </r>
  <r>
    <s v="A30"/>
    <s v="Broome Green Benches x2"/>
    <s v="Broome Green"/>
    <s v="WB"/>
    <s v="Wooden Bench"/>
    <n v="0"/>
    <n v="800"/>
    <x v="2"/>
    <s v="Original cost not known"/>
  </r>
  <r>
    <s v="A31"/>
    <s v="Disabled accessible BRP picnic bench"/>
    <s v="Broome Green"/>
    <s v="PPT"/>
    <s v="Plastic Picnic Table"/>
    <n v="600"/>
    <n v="700"/>
    <x v="2"/>
    <s v="To be installed"/>
  </r>
  <r>
    <s v="A32"/>
    <s v="Stone planter and Broome boundary sign"/>
    <s v="Broome Green"/>
    <s v="S"/>
    <s v="Signs"/>
    <n v="0"/>
    <n v="500"/>
    <x v="2"/>
    <s v="Previously not included"/>
  </r>
  <r>
    <s v="A33"/>
    <s v="Council Clerk Laptop"/>
    <s v="HPC Clerk"/>
    <s v="PC"/>
    <s v="Personal Computer"/>
    <n v="330"/>
    <n v="400"/>
    <x v="5"/>
    <s v="New HP laptop purchased 2023"/>
  </r>
  <r>
    <s v="A34"/>
    <s v="Council Clerk Monitor"/>
    <s v="HPC Clerk"/>
    <s v="PR"/>
    <s v="Computer Peripherals"/>
    <n v="150"/>
    <n v="200"/>
    <x v="5"/>
    <s v="Purchased with the laptop A33"/>
  </r>
  <r>
    <s v="A35"/>
    <s v="Shared council meeting laptop"/>
    <s v="HPC Clerk"/>
    <s v="PC"/>
    <s v="Personal Computer"/>
    <n v="250"/>
    <n v="300"/>
    <x v="5"/>
    <s v="HP laptop purchased 2023"/>
  </r>
  <r>
    <s v="A36"/>
    <s v="Printer"/>
    <s v="HPC Clerk"/>
    <s v="PR"/>
    <s v="Computer Peripherals"/>
    <n v="0"/>
    <n v="200"/>
    <x v="5"/>
    <s v="Original cost not known"/>
  </r>
  <r>
    <s v="A37"/>
    <s v="Computer Projector"/>
    <s v="HPC Clerk"/>
    <s v="PR"/>
    <s v="Computer Peripherals"/>
    <n v="695"/>
    <n v="600"/>
    <x v="5"/>
    <s v="purchased 20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1A67B06-6F3E-4205-9704-A4D8710A5FBA}"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C11" firstHeaderRow="0" firstDataRow="1" firstDataCol="1"/>
  <pivotFields count="9">
    <pivotField showAll="0"/>
    <pivotField showAll="0"/>
    <pivotField showAll="0"/>
    <pivotField showAll="0"/>
    <pivotField showAll="0"/>
    <pivotField dataField="1" showAll="0"/>
    <pivotField dataField="1" showAll="0"/>
    <pivotField axis="axisRow" showAll="0">
      <items count="7">
        <item x="1"/>
        <item x="3"/>
        <item x="5"/>
        <item x="0"/>
        <item x="2"/>
        <item x="4"/>
        <item t="default"/>
      </items>
    </pivotField>
    <pivotField showAll="0"/>
  </pivotFields>
  <rowFields count="1">
    <field x="7"/>
  </rowFields>
  <rowItems count="7">
    <i>
      <x/>
    </i>
    <i>
      <x v="1"/>
    </i>
    <i>
      <x v="2"/>
    </i>
    <i>
      <x v="3"/>
    </i>
    <i>
      <x v="4"/>
    </i>
    <i>
      <x v="5"/>
    </i>
    <i t="grand">
      <x/>
    </i>
  </rowItems>
  <colFields count="1">
    <field x="-2"/>
  </colFields>
  <colItems count="2">
    <i>
      <x/>
    </i>
    <i i="1">
      <x v="1"/>
    </i>
  </colItems>
  <dataFields count="2">
    <dataField name="Sum of PURCHASE COST" fld="5" baseField="0" baseItem="0"/>
    <dataField name="Sum of INS VALUE"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161B-7AF7-4186-A695-2FDFA6EF9700}">
  <dimension ref="A1:A13"/>
  <sheetViews>
    <sheetView workbookViewId="0">
      <selection activeCell="A3" sqref="A3"/>
    </sheetView>
  </sheetViews>
  <sheetFormatPr defaultRowHeight="15.6" x14ac:dyDescent="0.3"/>
  <cols>
    <col min="1" max="1" width="136.109375" style="3" customWidth="1"/>
    <col min="2" max="16384" width="8.88671875" style="3"/>
  </cols>
  <sheetData>
    <row r="1" spans="1:1" x14ac:dyDescent="0.3">
      <c r="A1" s="58" t="s">
        <v>200</v>
      </c>
    </row>
    <row r="2" spans="1:1" x14ac:dyDescent="0.3">
      <c r="A2" s="58" t="s">
        <v>264</v>
      </c>
    </row>
    <row r="4" spans="1:1" x14ac:dyDescent="0.3">
      <c r="A4" s="58" t="s">
        <v>201</v>
      </c>
    </row>
    <row r="5" spans="1:1" ht="93.6" x14ac:dyDescent="0.3">
      <c r="A5" s="6" t="s">
        <v>222</v>
      </c>
    </row>
    <row r="6" spans="1:1" x14ac:dyDescent="0.3">
      <c r="A6" s="58" t="s">
        <v>209</v>
      </c>
    </row>
    <row r="7" spans="1:1" ht="140.4" x14ac:dyDescent="0.3">
      <c r="A7" s="6" t="s">
        <v>223</v>
      </c>
    </row>
    <row r="8" spans="1:1" x14ac:dyDescent="0.3">
      <c r="A8" s="58" t="s">
        <v>217</v>
      </c>
    </row>
    <row r="9" spans="1:1" ht="265.2" x14ac:dyDescent="0.3">
      <c r="A9" s="6" t="s">
        <v>224</v>
      </c>
    </row>
    <row r="10" spans="1:1" x14ac:dyDescent="0.3">
      <c r="A10" s="58" t="s">
        <v>213</v>
      </c>
    </row>
    <row r="11" spans="1:1" ht="93.6" x14ac:dyDescent="0.3">
      <c r="A11" s="6" t="s">
        <v>225</v>
      </c>
    </row>
    <row r="12" spans="1:1" x14ac:dyDescent="0.3">
      <c r="A12" s="3" t="s">
        <v>227</v>
      </c>
    </row>
    <row r="13" spans="1:1" ht="46.8" x14ac:dyDescent="0.3">
      <c r="A13" s="59"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60124-9869-4BAB-AE7A-ABB605744F2B}">
  <sheetPr>
    <pageSetUpPr fitToPage="1"/>
  </sheetPr>
  <dimension ref="A1:G13"/>
  <sheetViews>
    <sheetView zoomScaleNormal="100" workbookViewId="0">
      <selection activeCell="A2" sqref="A2:D2"/>
    </sheetView>
  </sheetViews>
  <sheetFormatPr defaultRowHeight="15.6" x14ac:dyDescent="0.3"/>
  <cols>
    <col min="1" max="1" width="5.21875" style="2" customWidth="1"/>
    <col min="2" max="2" width="15.109375" style="2" customWidth="1"/>
    <col min="3" max="3" width="12.21875" style="2" customWidth="1"/>
    <col min="4" max="4" width="12.109375" style="2" customWidth="1"/>
    <col min="5" max="5" width="9.88671875" style="2" customWidth="1"/>
    <col min="6" max="6" width="10.5546875" style="2" customWidth="1"/>
    <col min="7" max="7" width="131.21875" style="2" customWidth="1"/>
    <col min="8" max="16384" width="8.88671875" style="2"/>
  </cols>
  <sheetData>
    <row r="1" spans="1:7" x14ac:dyDescent="0.3">
      <c r="A1" s="8" t="s">
        <v>24</v>
      </c>
      <c r="B1" s="8"/>
      <c r="C1" s="8"/>
      <c r="D1" s="8"/>
      <c r="E1" s="8"/>
      <c r="G1" s="8"/>
    </row>
    <row r="2" spans="1:7" ht="16.2" thickBot="1" x14ac:dyDescent="0.35">
      <c r="A2" s="87" t="str">
        <f>NOTES!$A$2</f>
        <v>Spreadsheet Last Updated 15/07/24</v>
      </c>
      <c r="B2" s="87"/>
      <c r="C2" s="87"/>
      <c r="D2" s="87"/>
      <c r="E2" s="8"/>
      <c r="G2" s="8"/>
    </row>
    <row r="3" spans="1:7" ht="31.8" thickBot="1" x14ac:dyDescent="0.35">
      <c r="A3" s="22" t="s">
        <v>0</v>
      </c>
      <c r="B3" s="12" t="s">
        <v>1</v>
      </c>
      <c r="C3" s="19" t="s">
        <v>19</v>
      </c>
      <c r="D3" s="19" t="s">
        <v>22</v>
      </c>
      <c r="E3" s="19" t="s">
        <v>20</v>
      </c>
      <c r="F3" s="20" t="s">
        <v>12</v>
      </c>
      <c r="G3" s="52" t="s">
        <v>3</v>
      </c>
    </row>
    <row r="4" spans="1:7" ht="62.4" x14ac:dyDescent="0.3">
      <c r="A4" s="24" t="s">
        <v>2</v>
      </c>
      <c r="B4" s="25" t="s">
        <v>204</v>
      </c>
      <c r="C4" s="13">
        <v>1950</v>
      </c>
      <c r="D4" s="13" t="s">
        <v>23</v>
      </c>
      <c r="E4" s="18">
        <v>10</v>
      </c>
      <c r="F4" s="11" t="s">
        <v>13</v>
      </c>
      <c r="G4" s="53" t="s">
        <v>211</v>
      </c>
    </row>
    <row r="5" spans="1:7" ht="109.2" x14ac:dyDescent="0.3">
      <c r="A5" s="26" t="s">
        <v>4</v>
      </c>
      <c r="B5" s="27" t="s">
        <v>5</v>
      </c>
      <c r="C5" s="14">
        <v>1987</v>
      </c>
      <c r="D5" s="16">
        <v>100</v>
      </c>
      <c r="E5" s="18">
        <v>10</v>
      </c>
      <c r="F5" s="9" t="s">
        <v>14</v>
      </c>
      <c r="G5" s="54" t="s">
        <v>212</v>
      </c>
    </row>
    <row r="6" spans="1:7" ht="374.4" x14ac:dyDescent="0.3">
      <c r="A6" s="26" t="s">
        <v>6</v>
      </c>
      <c r="B6" s="27" t="s">
        <v>203</v>
      </c>
      <c r="C6" s="14" t="s">
        <v>21</v>
      </c>
      <c r="D6" s="14" t="s">
        <v>23</v>
      </c>
      <c r="E6" s="18">
        <v>10</v>
      </c>
      <c r="F6" s="9" t="s">
        <v>15</v>
      </c>
      <c r="G6" s="54" t="s">
        <v>214</v>
      </c>
    </row>
    <row r="7" spans="1:7" ht="171.6" x14ac:dyDescent="0.3">
      <c r="A7" s="26" t="s">
        <v>7</v>
      </c>
      <c r="B7" s="28" t="s">
        <v>8</v>
      </c>
      <c r="C7" s="14">
        <v>2003</v>
      </c>
      <c r="D7" s="16">
        <v>12000</v>
      </c>
      <c r="E7" s="18">
        <v>10</v>
      </c>
      <c r="F7" s="9" t="s">
        <v>16</v>
      </c>
      <c r="G7" s="54" t="s">
        <v>202</v>
      </c>
    </row>
    <row r="8" spans="1:7" ht="219" thickBot="1" x14ac:dyDescent="0.35">
      <c r="A8" s="29" t="s">
        <v>9</v>
      </c>
      <c r="B8" s="30" t="s">
        <v>10</v>
      </c>
      <c r="C8" s="15">
        <v>2007</v>
      </c>
      <c r="D8" s="17">
        <v>10500</v>
      </c>
      <c r="E8" s="21">
        <v>10</v>
      </c>
      <c r="F8" s="10" t="s">
        <v>17</v>
      </c>
      <c r="G8" s="55" t="s">
        <v>215</v>
      </c>
    </row>
    <row r="9" spans="1:7" x14ac:dyDescent="0.3">
      <c r="C9" s="7"/>
      <c r="D9" s="7"/>
      <c r="E9" s="7"/>
      <c r="G9" s="7"/>
    </row>
    <row r="10" spans="1:7" x14ac:dyDescent="0.3">
      <c r="C10" s="5"/>
      <c r="D10" s="5"/>
      <c r="E10" s="5"/>
      <c r="G10" s="5" t="s">
        <v>18</v>
      </c>
    </row>
    <row r="11" spans="1:7" x14ac:dyDescent="0.3">
      <c r="C11" s="5"/>
      <c r="D11" s="5"/>
      <c r="E11" s="5"/>
      <c r="G11" s="5"/>
    </row>
    <row r="12" spans="1:7" x14ac:dyDescent="0.3">
      <c r="C12" s="4"/>
      <c r="D12" s="4"/>
      <c r="E12" s="4"/>
      <c r="G12" s="4"/>
    </row>
    <row r="13" spans="1:7" x14ac:dyDescent="0.25">
      <c r="C13" s="1"/>
      <c r="D13" s="1"/>
      <c r="E13" s="1"/>
      <c r="G13" s="1"/>
    </row>
  </sheetData>
  <mergeCells count="1">
    <mergeCell ref="A2:D2"/>
  </mergeCells>
  <pageMargins left="0.23622047244094491" right="0.23622047244094491" top="0.74803149606299213" bottom="0.74803149606299213" header="0.31496062992125984" footer="0.31496062992125984"/>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7A9E6-D0A7-40F2-AB72-28D58DE7CBBB}">
  <sheetPr>
    <pageSetUpPr fitToPage="1"/>
  </sheetPr>
  <dimension ref="A1:J42"/>
  <sheetViews>
    <sheetView tabSelected="1" workbookViewId="0">
      <selection activeCell="C2" sqref="C2"/>
    </sheetView>
  </sheetViews>
  <sheetFormatPr defaultRowHeight="14.4" x14ac:dyDescent="0.3"/>
  <cols>
    <col min="1" max="1" width="6.21875" customWidth="1"/>
    <col min="2" max="2" width="34.88671875" customWidth="1"/>
    <col min="3" max="3" width="29.77734375" customWidth="1"/>
    <col min="4" max="4" width="7.6640625" customWidth="1"/>
    <col min="5" max="5" width="20.6640625" customWidth="1"/>
    <col min="6" max="6" width="10.44140625" customWidth="1"/>
    <col min="7" max="7" width="9" style="82" customWidth="1"/>
    <col min="8" max="8" width="8.6640625" customWidth="1"/>
    <col min="9" max="9" width="17.6640625" customWidth="1"/>
    <col min="10" max="10" width="37.5546875" customWidth="1"/>
  </cols>
  <sheetData>
    <row r="1" spans="1:10" x14ac:dyDescent="0.3">
      <c r="A1" s="31" t="s">
        <v>196</v>
      </c>
    </row>
    <row r="2" spans="1:10" ht="16.2" thickBot="1" x14ac:dyDescent="0.35">
      <c r="A2" s="87" t="str">
        <f>NOTES!$A$2</f>
        <v>Spreadsheet Last Updated 15/07/24</v>
      </c>
      <c r="B2" s="87"/>
      <c r="C2" t="s">
        <v>265</v>
      </c>
    </row>
    <row r="3" spans="1:10" ht="29.4" thickBot="1" x14ac:dyDescent="0.35">
      <c r="A3" s="36" t="s">
        <v>0</v>
      </c>
      <c r="B3" s="37" t="s">
        <v>83</v>
      </c>
      <c r="C3" s="37" t="s">
        <v>84</v>
      </c>
      <c r="D3" s="37" t="s">
        <v>25</v>
      </c>
      <c r="E3" s="37" t="s">
        <v>82</v>
      </c>
      <c r="F3" s="37" t="s">
        <v>22</v>
      </c>
      <c r="G3" s="83" t="s">
        <v>20</v>
      </c>
      <c r="H3" s="37" t="s">
        <v>26</v>
      </c>
      <c r="I3" s="38" t="s">
        <v>221</v>
      </c>
      <c r="J3" s="39" t="s">
        <v>111</v>
      </c>
    </row>
    <row r="4" spans="1:10" x14ac:dyDescent="0.3">
      <c r="A4" s="44" t="s">
        <v>85</v>
      </c>
      <c r="B4" s="35" t="s">
        <v>105</v>
      </c>
      <c r="C4" s="35" t="s">
        <v>8</v>
      </c>
      <c r="D4" s="35" t="s">
        <v>42</v>
      </c>
      <c r="E4" s="60" t="str">
        <f>VLOOKUP(D4,'3 REFERENCE TABLES'!$B$5:$D$23,2,FALSE)</f>
        <v>Pavilion</v>
      </c>
      <c r="F4" s="35">
        <v>17500</v>
      </c>
      <c r="G4" s="84"/>
      <c r="H4" s="35">
        <v>30000</v>
      </c>
      <c r="I4" s="60" t="str">
        <f>VLOOKUP(D4,'3 REFERENCE TABLES'!$B$5:$E$23,4,FALSE)</f>
        <v>Premises</v>
      </c>
      <c r="J4" s="41" t="s">
        <v>112</v>
      </c>
    </row>
    <row r="5" spans="1:10" x14ac:dyDescent="0.3">
      <c r="A5" s="45" t="s">
        <v>86</v>
      </c>
      <c r="B5" s="33" t="s">
        <v>87</v>
      </c>
      <c r="C5" s="33" t="s">
        <v>8</v>
      </c>
      <c r="D5" s="33" t="s">
        <v>44</v>
      </c>
      <c r="E5" s="60" t="str">
        <f>VLOOKUP(D5,'3 REFERENCE TABLES'!$B$5:$D$23,2,FALSE)</f>
        <v>Shed</v>
      </c>
      <c r="F5" s="33">
        <v>1000</v>
      </c>
      <c r="G5" s="85"/>
      <c r="H5" s="33">
        <v>1000</v>
      </c>
      <c r="I5" s="60" t="str">
        <f>VLOOKUP(D5,'3 REFERENCE TABLES'!$B$5:$E$23,4,FALSE)</f>
        <v>Premises</v>
      </c>
      <c r="J5" s="43" t="s">
        <v>147</v>
      </c>
    </row>
    <row r="6" spans="1:10" x14ac:dyDescent="0.3">
      <c r="A6" s="45" t="s">
        <v>88</v>
      </c>
      <c r="B6" s="33" t="s">
        <v>89</v>
      </c>
      <c r="C6" s="33" t="s">
        <v>8</v>
      </c>
      <c r="D6" s="33" t="s">
        <v>44</v>
      </c>
      <c r="E6" s="60" t="str">
        <f>VLOOKUP(D6,'3 REFERENCE TABLES'!$B$5:$D$23,2,FALSE)</f>
        <v>Shed</v>
      </c>
      <c r="F6" s="33">
        <v>1000</v>
      </c>
      <c r="G6" s="85"/>
      <c r="H6" s="33">
        <v>1000</v>
      </c>
      <c r="I6" s="60" t="str">
        <f>VLOOKUP(D6,'3 REFERENCE TABLES'!$B$5:$E$23,4,FALSE)</f>
        <v>Premises</v>
      </c>
      <c r="J6" s="43" t="s">
        <v>146</v>
      </c>
    </row>
    <row r="7" spans="1:10" x14ac:dyDescent="0.3">
      <c r="A7" s="45" t="s">
        <v>90</v>
      </c>
      <c r="B7" s="33" t="s">
        <v>126</v>
      </c>
      <c r="C7" s="33" t="s">
        <v>8</v>
      </c>
      <c r="D7" s="33" t="s">
        <v>59</v>
      </c>
      <c r="E7" s="60" t="str">
        <f>VLOOKUP(D7,'3 REFERENCE TABLES'!$B$5:$D$23,2,FALSE)</f>
        <v>Gates and Fences</v>
      </c>
      <c r="F7" s="33">
        <v>0</v>
      </c>
      <c r="G7" s="85"/>
      <c r="H7" s="33">
        <v>3500</v>
      </c>
      <c r="I7" s="60" t="str">
        <f>VLOOKUP(D7,'3 REFERENCE TABLES'!$B$5:$E$23,4,FALSE)</f>
        <v>Gates and Fences</v>
      </c>
      <c r="J7" s="43" t="s">
        <v>113</v>
      </c>
    </row>
    <row r="8" spans="1:10" x14ac:dyDescent="0.3">
      <c r="A8" s="45" t="s">
        <v>91</v>
      </c>
      <c r="B8" s="33" t="s">
        <v>127</v>
      </c>
      <c r="C8" s="33" t="s">
        <v>8</v>
      </c>
      <c r="D8" s="33" t="s">
        <v>30</v>
      </c>
      <c r="E8" s="60" t="str">
        <f>VLOOKUP(D8,'3 REFERENCE TABLES'!$B$5:$D$23,2,FALSE)</f>
        <v>Wooden Bench</v>
      </c>
      <c r="F8" s="33">
        <v>0</v>
      </c>
      <c r="G8" s="85"/>
      <c r="H8" s="33">
        <v>400</v>
      </c>
      <c r="I8" s="60" t="str">
        <f>VLOOKUP(D8,'3 REFERENCE TABLES'!$B$5:$E$23,4,FALSE)</f>
        <v>Street Furniture</v>
      </c>
      <c r="J8" s="43" t="s">
        <v>116</v>
      </c>
    </row>
    <row r="9" spans="1:10" x14ac:dyDescent="0.3">
      <c r="A9" s="45" t="s">
        <v>92</v>
      </c>
      <c r="B9" s="33" t="s">
        <v>128</v>
      </c>
      <c r="C9" s="33" t="s">
        <v>8</v>
      </c>
      <c r="D9" s="33" t="s">
        <v>32</v>
      </c>
      <c r="E9" s="60" t="str">
        <f>VLOOKUP(D9,'3 REFERENCE TABLES'!$B$5:$D$23,2,FALSE)</f>
        <v>Plastic Picnic Table</v>
      </c>
      <c r="F9" s="33">
        <v>500</v>
      </c>
      <c r="G9" s="85">
        <v>500</v>
      </c>
      <c r="H9" s="33">
        <v>600</v>
      </c>
      <c r="I9" s="60" t="str">
        <f>VLOOKUP(D9,'3 REFERENCE TABLES'!$B$5:$E$23,4,FALSE)</f>
        <v>Street Furniture</v>
      </c>
      <c r="J9" s="43" t="s">
        <v>114</v>
      </c>
    </row>
    <row r="10" spans="1:10" x14ac:dyDescent="0.3">
      <c r="A10" s="45" t="s">
        <v>93</v>
      </c>
      <c r="B10" s="33" t="s">
        <v>129</v>
      </c>
      <c r="C10" s="33" t="s">
        <v>8</v>
      </c>
      <c r="D10" s="33" t="s">
        <v>28</v>
      </c>
      <c r="E10" s="60" t="str">
        <f>VLOOKUP(D10,'3 REFERENCE TABLES'!$B$5:$D$23,2,FALSE)</f>
        <v>Plastic Bench</v>
      </c>
      <c r="F10" s="33">
        <v>295</v>
      </c>
      <c r="G10" s="85">
        <v>295</v>
      </c>
      <c r="H10" s="33">
        <v>400</v>
      </c>
      <c r="I10" s="60" t="str">
        <f>VLOOKUP(D10,'3 REFERENCE TABLES'!$B$5:$E$23,4,FALSE)</f>
        <v>Street Furniture</v>
      </c>
      <c r="J10" s="43" t="s">
        <v>114</v>
      </c>
    </row>
    <row r="11" spans="1:10" x14ac:dyDescent="0.3">
      <c r="A11" s="45" t="s">
        <v>94</v>
      </c>
      <c r="B11" s="33" t="s">
        <v>130</v>
      </c>
      <c r="C11" s="33" t="s">
        <v>8</v>
      </c>
      <c r="D11" s="33" t="s">
        <v>40</v>
      </c>
      <c r="E11" s="60" t="str">
        <f>VLOOKUP(D11,'3 REFERENCE TABLES'!$B$5:$D$23,2,FALSE)</f>
        <v>Signs</v>
      </c>
      <c r="F11" s="33">
        <v>495</v>
      </c>
      <c r="G11" s="85">
        <v>495</v>
      </c>
      <c r="H11" s="33">
        <v>600</v>
      </c>
      <c r="I11" s="60" t="str">
        <f>VLOOKUP(D11,'3 REFERENCE TABLES'!$B$5:$E$23,4,FALSE)</f>
        <v>Street Furniture</v>
      </c>
      <c r="J11" s="43" t="s">
        <v>115</v>
      </c>
    </row>
    <row r="12" spans="1:10" x14ac:dyDescent="0.3">
      <c r="A12" s="45" t="s">
        <v>95</v>
      </c>
      <c r="B12" s="33" t="s">
        <v>197</v>
      </c>
      <c r="C12" s="33" t="s">
        <v>8</v>
      </c>
      <c r="D12" s="33" t="s">
        <v>30</v>
      </c>
      <c r="E12" s="60" t="str">
        <f>VLOOKUP(D12,'3 REFERENCE TABLES'!$B$5:$D$23,2,FALSE)</f>
        <v>Wooden Bench</v>
      </c>
      <c r="F12" s="33">
        <v>0</v>
      </c>
      <c r="G12" s="85"/>
      <c r="H12" s="33">
        <v>400</v>
      </c>
      <c r="I12" s="60" t="str">
        <f>VLOOKUP(D12,'3 REFERENCE TABLES'!$B$5:$E$23,4,FALSE)</f>
        <v>Street Furniture</v>
      </c>
      <c r="J12" s="43" t="s">
        <v>116</v>
      </c>
    </row>
    <row r="13" spans="1:10" x14ac:dyDescent="0.3">
      <c r="A13" s="45" t="s">
        <v>97</v>
      </c>
      <c r="B13" s="33" t="s">
        <v>96</v>
      </c>
      <c r="C13" s="33" t="s">
        <v>8</v>
      </c>
      <c r="D13" s="33" t="s">
        <v>34</v>
      </c>
      <c r="E13" s="60" t="str">
        <f>VLOOKUP(D13,'3 REFERENCE TABLES'!$B$5:$D$23,2,FALSE)</f>
        <v>Wooden Picnic Table</v>
      </c>
      <c r="F13" s="33">
        <v>0</v>
      </c>
      <c r="G13" s="85"/>
      <c r="H13" s="33">
        <v>800</v>
      </c>
      <c r="I13" s="60" t="str">
        <f>VLOOKUP(D13,'3 REFERENCE TABLES'!$B$5:$E$23,4,FALSE)</f>
        <v>Street Furniture</v>
      </c>
      <c r="J13" s="43" t="s">
        <v>116</v>
      </c>
    </row>
    <row r="14" spans="1:10" x14ac:dyDescent="0.3">
      <c r="A14" s="45" t="s">
        <v>98</v>
      </c>
      <c r="B14" s="33" t="s">
        <v>131</v>
      </c>
      <c r="C14" s="33" t="s">
        <v>8</v>
      </c>
      <c r="D14" s="33" t="s">
        <v>34</v>
      </c>
      <c r="E14" s="60" t="str">
        <f>VLOOKUP(D14,'3 REFERENCE TABLES'!$B$5:$D$23,2,FALSE)</f>
        <v>Wooden Picnic Table</v>
      </c>
      <c r="F14" s="33">
        <v>0</v>
      </c>
      <c r="G14" s="85"/>
      <c r="H14" s="33">
        <v>800</v>
      </c>
      <c r="I14" s="60" t="str">
        <f>VLOOKUP(D14,'3 REFERENCE TABLES'!$B$5:$E$23,4,FALSE)</f>
        <v>Street Furniture</v>
      </c>
      <c r="J14" s="43" t="s">
        <v>116</v>
      </c>
    </row>
    <row r="15" spans="1:10" x14ac:dyDescent="0.3">
      <c r="A15" s="45" t="s">
        <v>99</v>
      </c>
      <c r="B15" s="33" t="s">
        <v>132</v>
      </c>
      <c r="C15" s="33" t="s">
        <v>8</v>
      </c>
      <c r="D15" s="33" t="s">
        <v>101</v>
      </c>
      <c r="E15" s="60" t="str">
        <f>VLOOKUP(D15,'3 REFERENCE TABLES'!$B$5:$D$23,2,FALSE)</f>
        <v>Waste Bin</v>
      </c>
      <c r="F15" s="33">
        <v>255</v>
      </c>
      <c r="G15" s="85">
        <v>255</v>
      </c>
      <c r="H15" s="33">
        <v>300</v>
      </c>
      <c r="I15" s="60" t="str">
        <f>VLOOKUP(D15,'3 REFERENCE TABLES'!$B$5:$E$23,4,FALSE)</f>
        <v>Street Furniture</v>
      </c>
      <c r="J15" s="43" t="s">
        <v>117</v>
      </c>
    </row>
    <row r="16" spans="1:10" x14ac:dyDescent="0.3">
      <c r="A16" s="45" t="s">
        <v>102</v>
      </c>
      <c r="B16" s="33" t="s">
        <v>133</v>
      </c>
      <c r="C16" s="33" t="s">
        <v>8</v>
      </c>
      <c r="D16" s="33" t="s">
        <v>103</v>
      </c>
      <c r="E16" s="60" t="str">
        <f>VLOOKUP(D16,'3 REFERENCE TABLES'!$B$5:$D$23,2,FALSE)</f>
        <v>Noticeboard</v>
      </c>
      <c r="F16" s="33">
        <v>1250</v>
      </c>
      <c r="G16" s="85">
        <v>1250</v>
      </c>
      <c r="H16" s="33">
        <v>1500</v>
      </c>
      <c r="I16" s="60" t="str">
        <f>VLOOKUP(D16,'3 REFERENCE TABLES'!$B$5:$E$23,4,FALSE)</f>
        <v>Street Furniture</v>
      </c>
      <c r="J16" s="43" t="s">
        <v>118</v>
      </c>
    </row>
    <row r="17" spans="1:10" x14ac:dyDescent="0.3">
      <c r="A17" s="45" t="s">
        <v>106</v>
      </c>
      <c r="B17" s="33" t="s">
        <v>134</v>
      </c>
      <c r="C17" s="33" t="s">
        <v>8</v>
      </c>
      <c r="D17" s="33" t="s">
        <v>40</v>
      </c>
      <c r="E17" s="60" t="str">
        <f>VLOOKUP(D17,'3 REFERENCE TABLES'!$B$5:$D$23,2,FALSE)</f>
        <v>Signs</v>
      </c>
      <c r="F17" s="33">
        <v>0</v>
      </c>
      <c r="G17" s="85"/>
      <c r="H17" s="33">
        <v>600</v>
      </c>
      <c r="I17" s="60" t="str">
        <f>VLOOKUP(D17,'3 REFERENCE TABLES'!$B$5:$E$23,4,FALSE)</f>
        <v>Street Furniture</v>
      </c>
      <c r="J17" s="43" t="s">
        <v>119</v>
      </c>
    </row>
    <row r="18" spans="1:10" x14ac:dyDescent="0.3">
      <c r="A18" s="45" t="s">
        <v>107</v>
      </c>
      <c r="B18" s="33" t="s">
        <v>135</v>
      </c>
      <c r="C18" s="33" t="s">
        <v>8</v>
      </c>
      <c r="D18" s="33" t="s">
        <v>108</v>
      </c>
      <c r="E18" s="60" t="str">
        <f>VLOOKUP(D18,'3 REFERENCE TABLES'!$B$5:$D$23,2,FALSE)</f>
        <v>Tools and Equipment</v>
      </c>
      <c r="F18" s="33">
        <v>0</v>
      </c>
      <c r="G18" s="85"/>
      <c r="H18" s="33">
        <v>0</v>
      </c>
      <c r="I18" s="60" t="str">
        <f>VLOOKUP(D18,'3 REFERENCE TABLES'!$B$5:$E$23,4,FALSE)</f>
        <v>General Contents</v>
      </c>
      <c r="J18" s="43" t="s">
        <v>120</v>
      </c>
    </row>
    <row r="19" spans="1:10" x14ac:dyDescent="0.3">
      <c r="A19" s="45" t="s">
        <v>110</v>
      </c>
      <c r="B19" s="33" t="s">
        <v>136</v>
      </c>
      <c r="C19" s="33" t="s">
        <v>8</v>
      </c>
      <c r="D19" s="33" t="s">
        <v>49</v>
      </c>
      <c r="E19" s="60" t="str">
        <f>VLOOKUP(D19,'3 REFERENCE TABLES'!$B$5:$D$23,2,FALSE)</f>
        <v>War Memorial</v>
      </c>
      <c r="F19" s="33">
        <v>0</v>
      </c>
      <c r="G19" s="85"/>
      <c r="H19" s="33">
        <v>2000</v>
      </c>
      <c r="I19" s="60" t="str">
        <f>VLOOKUP(D19,'3 REFERENCE TABLES'!$B$5:$E$23,4,FALSE)</f>
        <v>War Memorial</v>
      </c>
      <c r="J19" s="43" t="s">
        <v>121</v>
      </c>
    </row>
    <row r="20" spans="1:10" x14ac:dyDescent="0.3">
      <c r="A20" s="45" t="s">
        <v>122</v>
      </c>
      <c r="B20" s="33" t="s">
        <v>137</v>
      </c>
      <c r="C20" s="33" t="s">
        <v>10</v>
      </c>
      <c r="D20" s="33" t="s">
        <v>28</v>
      </c>
      <c r="E20" s="60" t="str">
        <f>VLOOKUP(D20,'3 REFERENCE TABLES'!$B$5:$D$23,2,FALSE)</f>
        <v>Plastic Bench</v>
      </c>
      <c r="F20" s="33">
        <v>329</v>
      </c>
      <c r="G20" s="85">
        <v>329</v>
      </c>
      <c r="H20" s="33">
        <v>400</v>
      </c>
      <c r="I20" s="60" t="str">
        <f>VLOOKUP(D20,'3 REFERENCE TABLES'!$B$5:$E$23,4,FALSE)</f>
        <v>Street Furniture</v>
      </c>
      <c r="J20" s="43" t="s">
        <v>123</v>
      </c>
    </row>
    <row r="21" spans="1:10" x14ac:dyDescent="0.3">
      <c r="A21" s="45" t="s">
        <v>124</v>
      </c>
      <c r="B21" s="33" t="s">
        <v>138</v>
      </c>
      <c r="C21" s="33" t="s">
        <v>10</v>
      </c>
      <c r="D21" s="33" t="s">
        <v>32</v>
      </c>
      <c r="E21" s="60" t="str">
        <f>VLOOKUP(D21,'3 REFERENCE TABLES'!$B$5:$D$23,2,FALSE)</f>
        <v>Plastic Picnic Table</v>
      </c>
      <c r="F21" s="33">
        <v>700</v>
      </c>
      <c r="G21" s="85">
        <v>700</v>
      </c>
      <c r="H21" s="33">
        <v>800</v>
      </c>
      <c r="I21" s="60" t="str">
        <f>VLOOKUP(D21,'3 REFERENCE TABLES'!$B$5:$E$23,4,FALSE)</f>
        <v>Street Furniture</v>
      </c>
      <c r="J21" s="43" t="s">
        <v>123</v>
      </c>
    </row>
    <row r="22" spans="1:10" x14ac:dyDescent="0.3">
      <c r="A22" s="45" t="s">
        <v>125</v>
      </c>
      <c r="B22" s="33" t="s">
        <v>139</v>
      </c>
      <c r="C22" s="33" t="s">
        <v>11</v>
      </c>
      <c r="D22" s="33" t="s">
        <v>30</v>
      </c>
      <c r="E22" s="60" t="str">
        <f>VLOOKUP(D22,'3 REFERENCE TABLES'!$B$5:$D$23,2,FALSE)</f>
        <v>Wooden Bench</v>
      </c>
      <c r="F22" s="33"/>
      <c r="G22" s="85"/>
      <c r="H22" s="33">
        <v>2000</v>
      </c>
      <c r="I22" s="60" t="str">
        <f>VLOOKUP(D22,'3 REFERENCE TABLES'!$B$5:$E$23,4,FALSE)</f>
        <v>Street Furniture</v>
      </c>
      <c r="J22" s="43" t="s">
        <v>220</v>
      </c>
    </row>
    <row r="23" spans="1:10" x14ac:dyDescent="0.3">
      <c r="A23" s="45" t="s">
        <v>140</v>
      </c>
      <c r="B23" s="33" t="s">
        <v>141</v>
      </c>
      <c r="C23" s="33" t="s">
        <v>11</v>
      </c>
      <c r="D23" s="33" t="s">
        <v>103</v>
      </c>
      <c r="E23" s="60" t="str">
        <f>VLOOKUP(D23,'3 REFERENCE TABLES'!$B$5:$D$23,2,FALSE)</f>
        <v>Noticeboard</v>
      </c>
      <c r="F23" s="33"/>
      <c r="G23" s="85"/>
      <c r="H23" s="33">
        <v>3000</v>
      </c>
      <c r="I23" s="60" t="str">
        <f>VLOOKUP(D23,'3 REFERENCE TABLES'!$B$5:$E$23,4,FALSE)</f>
        <v>Street Furniture</v>
      </c>
      <c r="J23" s="43" t="s">
        <v>145</v>
      </c>
    </row>
    <row r="24" spans="1:10" x14ac:dyDescent="0.3">
      <c r="A24" s="45" t="s">
        <v>142</v>
      </c>
      <c r="B24" s="33" t="s">
        <v>143</v>
      </c>
      <c r="C24" s="33" t="s">
        <v>11</v>
      </c>
      <c r="D24" s="33" t="s">
        <v>34</v>
      </c>
      <c r="E24" s="60" t="str">
        <f>VLOOKUP(D24,'3 REFERENCE TABLES'!$B$5:$D$23,2,FALSE)</f>
        <v>Wooden Picnic Table</v>
      </c>
      <c r="F24" s="33"/>
      <c r="G24" s="85"/>
      <c r="H24" s="33">
        <v>800</v>
      </c>
      <c r="I24" s="60" t="str">
        <f>VLOOKUP(D24,'3 REFERENCE TABLES'!$B$5:$E$23,4,FALSE)</f>
        <v>Street Furniture</v>
      </c>
      <c r="J24" s="43" t="s">
        <v>145</v>
      </c>
    </row>
    <row r="25" spans="1:10" x14ac:dyDescent="0.3">
      <c r="A25" s="45" t="s">
        <v>144</v>
      </c>
      <c r="B25" s="33" t="s">
        <v>149</v>
      </c>
      <c r="C25" s="33" t="s">
        <v>11</v>
      </c>
      <c r="D25" s="33" t="s">
        <v>40</v>
      </c>
      <c r="E25" s="60" t="str">
        <f>VLOOKUP(D25,'3 REFERENCE TABLES'!$B$5:$D$23,2,FALSE)</f>
        <v>Signs</v>
      </c>
      <c r="F25" s="33"/>
      <c r="G25" s="85"/>
      <c r="H25" s="33">
        <v>500</v>
      </c>
      <c r="I25" s="60" t="str">
        <f>VLOOKUP(D25,'3 REFERENCE TABLES'!$B$5:$E$23,4,FALSE)</f>
        <v>Street Furniture</v>
      </c>
      <c r="J25" s="43" t="s">
        <v>145</v>
      </c>
    </row>
    <row r="26" spans="1:10" x14ac:dyDescent="0.3">
      <c r="A26" s="45" t="s">
        <v>148</v>
      </c>
      <c r="B26" s="33" t="s">
        <v>153</v>
      </c>
      <c r="C26" s="33" t="s">
        <v>11</v>
      </c>
      <c r="D26" s="33" t="s">
        <v>38</v>
      </c>
      <c r="E26" s="60" t="str">
        <f>VLOOKUP(D26,'3 REFERENCE TABLES'!$B$5:$D$23,2,FALSE)</f>
        <v>Street Light</v>
      </c>
      <c r="F26" s="33">
        <v>200</v>
      </c>
      <c r="G26" s="85">
        <v>200</v>
      </c>
      <c r="H26" s="33">
        <v>400</v>
      </c>
      <c r="I26" s="60" t="str">
        <f>VLOOKUP(D26,'3 REFERENCE TABLES'!$B$5:$E$23,4,FALSE)</f>
        <v>Street Furniture</v>
      </c>
      <c r="J26" s="43" t="s">
        <v>154</v>
      </c>
    </row>
    <row r="27" spans="1:10" x14ac:dyDescent="0.3">
      <c r="A27" s="45" t="s">
        <v>151</v>
      </c>
      <c r="B27" s="33" t="s">
        <v>157</v>
      </c>
      <c r="C27" s="33" t="s">
        <v>150</v>
      </c>
      <c r="D27" s="33" t="s">
        <v>36</v>
      </c>
      <c r="E27" s="60" t="str">
        <f>VLOOKUP(D27,'3 REFERENCE TABLES'!$B$5:$D$23,2,FALSE)</f>
        <v>Speed Indicator Device</v>
      </c>
      <c r="F27" s="33">
        <v>2000</v>
      </c>
      <c r="G27" s="85">
        <v>2000</v>
      </c>
      <c r="H27" s="33">
        <v>2500</v>
      </c>
      <c r="I27" s="60" t="str">
        <f>VLOOKUP(D27,'3 REFERENCE TABLES'!$B$5:$E$23,4,FALSE)</f>
        <v>Street Furniture</v>
      </c>
      <c r="J27" s="43" t="s">
        <v>156</v>
      </c>
    </row>
    <row r="28" spans="1:10" x14ac:dyDescent="0.3">
      <c r="A28" s="45" t="s">
        <v>152</v>
      </c>
      <c r="B28" s="33" t="s">
        <v>158</v>
      </c>
      <c r="C28" s="33" t="s">
        <v>155</v>
      </c>
      <c r="D28" s="33" t="s">
        <v>36</v>
      </c>
      <c r="E28" s="60" t="str">
        <f>VLOOKUP(D28,'3 REFERENCE TABLES'!$B$5:$D$23,2,FALSE)</f>
        <v>Speed Indicator Device</v>
      </c>
      <c r="F28" s="33">
        <v>2000</v>
      </c>
      <c r="G28" s="85">
        <v>2000</v>
      </c>
      <c r="H28" s="33">
        <v>2500</v>
      </c>
      <c r="I28" s="60" t="str">
        <f>VLOOKUP(D28,'3 REFERENCE TABLES'!$B$5:$E$23,4,FALSE)</f>
        <v>Street Furniture</v>
      </c>
      <c r="J28" s="43" t="s">
        <v>156</v>
      </c>
    </row>
    <row r="29" spans="1:10" x14ac:dyDescent="0.3">
      <c r="A29" s="45" t="s">
        <v>159</v>
      </c>
      <c r="B29" s="33" t="s">
        <v>162</v>
      </c>
      <c r="C29" s="33" t="s">
        <v>199</v>
      </c>
      <c r="D29" s="33" t="s">
        <v>40</v>
      </c>
      <c r="E29" s="60" t="str">
        <f>VLOOKUP(D29,'3 REFERENCE TABLES'!$B$5:$D$23,2,FALSE)</f>
        <v>Signs</v>
      </c>
      <c r="F29" s="33">
        <v>0</v>
      </c>
      <c r="G29" s="85">
        <v>100</v>
      </c>
      <c r="H29" s="33">
        <v>1500</v>
      </c>
      <c r="I29" s="60" t="str">
        <f>VLOOKUP(D29,'3 REFERENCE TABLES'!$B$5:$E$23,4,FALSE)</f>
        <v>Street Furniture</v>
      </c>
      <c r="J29" s="43" t="s">
        <v>160</v>
      </c>
    </row>
    <row r="30" spans="1:10" x14ac:dyDescent="0.3">
      <c r="A30" s="45" t="s">
        <v>161</v>
      </c>
      <c r="B30" s="33" t="s">
        <v>163</v>
      </c>
      <c r="C30" s="33" t="s">
        <v>198</v>
      </c>
      <c r="D30" s="33" t="s">
        <v>40</v>
      </c>
      <c r="E30" s="60" t="str">
        <f>VLOOKUP(D30,'3 REFERENCE TABLES'!$B$5:$D$23,2,FALSE)</f>
        <v>Signs</v>
      </c>
      <c r="F30" s="33">
        <v>0</v>
      </c>
      <c r="G30" s="85">
        <v>100</v>
      </c>
      <c r="H30" s="33">
        <v>1500</v>
      </c>
      <c r="I30" s="60" t="str">
        <f>VLOOKUP(D30,'3 REFERENCE TABLES'!$B$5:$E$23,4,FALSE)</f>
        <v>Street Furniture</v>
      </c>
      <c r="J30" s="43" t="s">
        <v>164</v>
      </c>
    </row>
    <row r="31" spans="1:10" x14ac:dyDescent="0.3">
      <c r="A31" s="45" t="s">
        <v>165</v>
      </c>
      <c r="B31" s="33" t="s">
        <v>166</v>
      </c>
      <c r="C31" s="33" t="s">
        <v>167</v>
      </c>
      <c r="D31" s="33" t="s">
        <v>40</v>
      </c>
      <c r="E31" s="60" t="str">
        <f>VLOOKUP(D31,'3 REFERENCE TABLES'!$B$5:$D$23,2,FALSE)</f>
        <v>Signs</v>
      </c>
      <c r="F31" s="33">
        <v>0</v>
      </c>
      <c r="G31" s="85"/>
      <c r="H31" s="33">
        <v>500</v>
      </c>
      <c r="I31" s="60" t="str">
        <f>VLOOKUP(D31,'3 REFERENCE TABLES'!$B$5:$E$23,4,FALSE)</f>
        <v>Street Furniture</v>
      </c>
      <c r="J31" s="43" t="s">
        <v>168</v>
      </c>
    </row>
    <row r="32" spans="1:10" x14ac:dyDescent="0.3">
      <c r="A32" s="45" t="s">
        <v>172</v>
      </c>
      <c r="B32" s="33" t="s">
        <v>169</v>
      </c>
      <c r="C32" s="33" t="s">
        <v>170</v>
      </c>
      <c r="D32" s="33" t="s">
        <v>40</v>
      </c>
      <c r="E32" s="60" t="str">
        <f>VLOOKUP(D32,'3 REFERENCE TABLES'!$B$5:$D$23,2,FALSE)</f>
        <v>Signs</v>
      </c>
      <c r="F32" s="33">
        <v>1550</v>
      </c>
      <c r="G32" s="85">
        <v>1550</v>
      </c>
      <c r="H32" s="33">
        <v>1600</v>
      </c>
      <c r="I32" s="60" t="str">
        <f>VLOOKUP(D32,'3 REFERENCE TABLES'!$B$5:$E$23,4,FALSE)</f>
        <v>Street Furniture</v>
      </c>
      <c r="J32" s="43" t="s">
        <v>171</v>
      </c>
    </row>
    <row r="33" spans="1:10" x14ac:dyDescent="0.3">
      <c r="A33" s="45" t="s">
        <v>173</v>
      </c>
      <c r="B33" s="33" t="s">
        <v>174</v>
      </c>
      <c r="C33" s="33" t="s">
        <v>175</v>
      </c>
      <c r="D33" s="33" t="s">
        <v>30</v>
      </c>
      <c r="E33" s="60" t="str">
        <f>VLOOKUP(D33,'3 REFERENCE TABLES'!$B$5:$D$23,2,FALSE)</f>
        <v>Wooden Bench</v>
      </c>
      <c r="F33" s="33">
        <v>0</v>
      </c>
      <c r="G33" s="85"/>
      <c r="H33" s="33">
        <v>800</v>
      </c>
      <c r="I33" s="60" t="str">
        <f>VLOOKUP(D33,'3 REFERENCE TABLES'!$B$5:$E$23,4,FALSE)</f>
        <v>Street Furniture</v>
      </c>
      <c r="J33" s="43" t="s">
        <v>176</v>
      </c>
    </row>
    <row r="34" spans="1:10" x14ac:dyDescent="0.3">
      <c r="A34" s="45" t="s">
        <v>177</v>
      </c>
      <c r="B34" s="33" t="s">
        <v>178</v>
      </c>
      <c r="C34" s="33" t="s">
        <v>175</v>
      </c>
      <c r="D34" s="33" t="s">
        <v>32</v>
      </c>
      <c r="E34" s="60" t="str">
        <f>VLOOKUP(D34,'3 REFERENCE TABLES'!$B$5:$D$23,2,FALSE)</f>
        <v>Plastic Picnic Table</v>
      </c>
      <c r="F34" s="33">
        <v>600</v>
      </c>
      <c r="G34" s="85">
        <v>600</v>
      </c>
      <c r="H34" s="33">
        <v>700</v>
      </c>
      <c r="I34" s="60" t="str">
        <f>VLOOKUP(D34,'3 REFERENCE TABLES'!$B$5:$E$23,4,FALSE)</f>
        <v>Street Furniture</v>
      </c>
      <c r="J34" s="43" t="s">
        <v>171</v>
      </c>
    </row>
    <row r="35" spans="1:10" x14ac:dyDescent="0.3">
      <c r="A35" s="45" t="s">
        <v>179</v>
      </c>
      <c r="B35" s="33" t="s">
        <v>180</v>
      </c>
      <c r="C35" s="33" t="s">
        <v>175</v>
      </c>
      <c r="D35" s="33" t="s">
        <v>40</v>
      </c>
      <c r="E35" s="60" t="str">
        <f>VLOOKUP(D35,'3 REFERENCE TABLES'!$B$5:$D$23,2,FALSE)</f>
        <v>Signs</v>
      </c>
      <c r="F35" s="33">
        <v>0</v>
      </c>
      <c r="G35" s="85"/>
      <c r="H35" s="33">
        <v>500</v>
      </c>
      <c r="I35" s="60" t="str">
        <f>VLOOKUP(D35,'3 REFERENCE TABLES'!$B$5:$E$23,4,FALSE)</f>
        <v>Street Furniture</v>
      </c>
      <c r="J35" s="43" t="s">
        <v>181</v>
      </c>
    </row>
    <row r="36" spans="1:10" x14ac:dyDescent="0.3">
      <c r="A36" s="45" t="s">
        <v>182</v>
      </c>
      <c r="B36" s="33" t="s">
        <v>183</v>
      </c>
      <c r="C36" s="33" t="s">
        <v>210</v>
      </c>
      <c r="D36" s="33" t="s">
        <v>51</v>
      </c>
      <c r="E36" s="60" t="str">
        <f>VLOOKUP(D36,'3 REFERENCE TABLES'!$B$5:$D$23,2,FALSE)</f>
        <v>Personal Computer</v>
      </c>
      <c r="F36" s="33">
        <v>330</v>
      </c>
      <c r="G36" s="85">
        <v>330</v>
      </c>
      <c r="H36" s="33">
        <v>400</v>
      </c>
      <c r="I36" s="60" t="str">
        <f>VLOOKUP(D36,'3 REFERENCE TABLES'!$B$5:$E$23,4,FALSE)</f>
        <v>Office Contents</v>
      </c>
      <c r="J36" s="43" t="s">
        <v>194</v>
      </c>
    </row>
    <row r="37" spans="1:10" x14ac:dyDescent="0.3">
      <c r="A37" s="45" t="s">
        <v>186</v>
      </c>
      <c r="B37" s="33" t="s">
        <v>191</v>
      </c>
      <c r="C37" s="33" t="s">
        <v>210</v>
      </c>
      <c r="D37" s="33" t="s">
        <v>53</v>
      </c>
      <c r="E37" s="60" t="str">
        <f>VLOOKUP(D37,'3 REFERENCE TABLES'!$B$5:$D$23,2,FALSE)</f>
        <v>Computer Peripherals</v>
      </c>
      <c r="F37" s="33">
        <v>150</v>
      </c>
      <c r="G37" s="85">
        <v>150</v>
      </c>
      <c r="H37" s="33">
        <v>200</v>
      </c>
      <c r="I37" s="60" t="str">
        <f>VLOOKUP(D37,'3 REFERENCE TABLES'!$B$5:$E$23,4,FALSE)</f>
        <v>Office Contents</v>
      </c>
      <c r="J37" s="43" t="s">
        <v>192</v>
      </c>
    </row>
    <row r="38" spans="1:10" x14ac:dyDescent="0.3">
      <c r="A38" s="45" t="s">
        <v>187</v>
      </c>
      <c r="B38" s="33" t="s">
        <v>185</v>
      </c>
      <c r="C38" s="33" t="s">
        <v>210</v>
      </c>
      <c r="D38" s="33" t="s">
        <v>51</v>
      </c>
      <c r="E38" s="60" t="str">
        <f>VLOOKUP(D38,'3 REFERENCE TABLES'!$B$5:$D$23,2,FALSE)</f>
        <v>Personal Computer</v>
      </c>
      <c r="F38" s="33">
        <v>250</v>
      </c>
      <c r="G38" s="85">
        <v>250</v>
      </c>
      <c r="H38" s="33">
        <v>300</v>
      </c>
      <c r="I38" s="60" t="str">
        <f>VLOOKUP(D38,'3 REFERENCE TABLES'!$B$5:$E$23,4,FALSE)</f>
        <v>Office Contents</v>
      </c>
      <c r="J38" s="43" t="s">
        <v>195</v>
      </c>
    </row>
    <row r="39" spans="1:10" x14ac:dyDescent="0.3">
      <c r="A39" s="45" t="s">
        <v>188</v>
      </c>
      <c r="B39" s="33" t="s">
        <v>54</v>
      </c>
      <c r="C39" s="33" t="s">
        <v>210</v>
      </c>
      <c r="D39" s="33" t="s">
        <v>53</v>
      </c>
      <c r="E39" s="60" t="str">
        <f>VLOOKUP(D39,'3 REFERENCE TABLES'!$B$5:$D$23,2,FALSE)</f>
        <v>Computer Peripherals</v>
      </c>
      <c r="F39" s="33">
        <v>0</v>
      </c>
      <c r="G39" s="85"/>
      <c r="H39" s="33">
        <v>200</v>
      </c>
      <c r="I39" s="60" t="str">
        <f>VLOOKUP(D39,'3 REFERENCE TABLES'!$B$5:$E$23,4,FALSE)</f>
        <v>Office Contents</v>
      </c>
      <c r="J39" s="43" t="s">
        <v>176</v>
      </c>
    </row>
    <row r="40" spans="1:10" x14ac:dyDescent="0.3">
      <c r="A40" s="45" t="s">
        <v>190</v>
      </c>
      <c r="B40" s="33" t="s">
        <v>189</v>
      </c>
      <c r="C40" s="33" t="s">
        <v>210</v>
      </c>
      <c r="D40" s="33" t="s">
        <v>53</v>
      </c>
      <c r="E40" s="61" t="str">
        <f>VLOOKUP(D40,'3 REFERENCE TABLES'!$B$5:$D$23,2,FALSE)</f>
        <v>Computer Peripherals</v>
      </c>
      <c r="F40" s="33">
        <v>695</v>
      </c>
      <c r="G40" s="85">
        <v>695</v>
      </c>
      <c r="H40" s="33">
        <v>600</v>
      </c>
      <c r="I40" s="61" t="str">
        <f>VLOOKUP(D40,'3 REFERENCE TABLES'!$B$5:$E$23,4,FALSE)</f>
        <v>Office Contents</v>
      </c>
      <c r="J40" s="43" t="s">
        <v>193</v>
      </c>
    </row>
    <row r="41" spans="1:10" ht="15" thickBot="1" x14ac:dyDescent="0.35">
      <c r="A41" s="79" t="s">
        <v>232</v>
      </c>
      <c r="B41" s="80" t="s">
        <v>262</v>
      </c>
      <c r="C41" s="80" t="s">
        <v>8</v>
      </c>
      <c r="D41" s="80" t="s">
        <v>260</v>
      </c>
      <c r="E41" s="62" t="str">
        <f>VLOOKUP(D41,'3 REFERENCE TABLES'!$B$5:$D$23,2,FALSE)</f>
        <v>Infrastructure</v>
      </c>
      <c r="F41" s="80">
        <v>0</v>
      </c>
      <c r="G41" s="86"/>
      <c r="H41" s="80">
        <v>0</v>
      </c>
      <c r="I41" s="62" t="str">
        <f>VLOOKUP(D41,'3 REFERENCE TABLES'!$B$5:$E$23,4,FALSE)</f>
        <v>Outside Equipment</v>
      </c>
      <c r="J41" s="81" t="s">
        <v>263</v>
      </c>
    </row>
    <row r="42" spans="1:10" x14ac:dyDescent="0.3">
      <c r="G42" s="82">
        <f>SUM(G4:G41)</f>
        <v>11799</v>
      </c>
    </row>
  </sheetData>
  <mergeCells count="1">
    <mergeCell ref="A2:B2"/>
  </mergeCells>
  <pageMargins left="0.25" right="0.25" top="0.75" bottom="0.75" header="0.3" footer="0.3"/>
  <pageSetup paperSize="9" scale="7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7FB4A00-EDB3-4969-BBD4-2C45AB67B1B6}">
          <x14:formula1>
            <xm:f>'3 REFERENCE TABLES'!$B$6:$B$22</xm:f>
          </x14:formula1>
          <xm:sqref>D4:D40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56AF-C19D-45C6-B277-AFAB9E723720}">
  <dimension ref="B1:J23"/>
  <sheetViews>
    <sheetView topLeftCell="B1" workbookViewId="0">
      <selection activeCell="B2" sqref="B2:C2"/>
    </sheetView>
  </sheetViews>
  <sheetFormatPr defaultRowHeight="14.4" x14ac:dyDescent="0.3"/>
  <cols>
    <col min="2" max="2" width="13.21875" customWidth="1"/>
    <col min="3" max="3" width="26.6640625" customWidth="1"/>
    <col min="4" max="4" width="12.33203125" customWidth="1"/>
    <col min="5" max="5" width="25.33203125" customWidth="1"/>
    <col min="9" max="9" width="11" customWidth="1"/>
    <col min="10" max="10" width="24.44140625" customWidth="1"/>
  </cols>
  <sheetData>
    <row r="1" spans="2:10" x14ac:dyDescent="0.3">
      <c r="B1" s="31" t="s">
        <v>216</v>
      </c>
    </row>
    <row r="2" spans="2:10" ht="15.6" x14ac:dyDescent="0.3">
      <c r="B2" s="88" t="str">
        <f>NOTES!$A$2</f>
        <v>Spreadsheet Last Updated 15/07/24</v>
      </c>
      <c r="C2" s="88"/>
    </row>
    <row r="3" spans="2:10" s="23" customFormat="1" x14ac:dyDescent="0.3"/>
    <row r="4" spans="2:10" ht="15" thickBot="1" x14ac:dyDescent="0.35">
      <c r="B4" s="31" t="s">
        <v>218</v>
      </c>
      <c r="I4" s="31" t="s">
        <v>219</v>
      </c>
    </row>
    <row r="5" spans="2:10" ht="29.4" thickBot="1" x14ac:dyDescent="0.35">
      <c r="B5" s="36" t="s">
        <v>25</v>
      </c>
      <c r="C5" s="37" t="s">
        <v>27</v>
      </c>
      <c r="D5" s="37" t="s">
        <v>48</v>
      </c>
      <c r="E5" s="39" t="s">
        <v>79</v>
      </c>
      <c r="I5" s="50" t="s">
        <v>48</v>
      </c>
      <c r="J5" s="51" t="s">
        <v>1</v>
      </c>
    </row>
    <row r="6" spans="2:10" x14ac:dyDescent="0.3">
      <c r="B6" s="40" t="s">
        <v>28</v>
      </c>
      <c r="C6" s="34" t="s">
        <v>29</v>
      </c>
      <c r="D6" s="34" t="s">
        <v>58</v>
      </c>
      <c r="E6" s="63" t="str">
        <f t="shared" ref="E6:E23" si="0">VLOOKUP(D6,$I$6:$J$19,2,FALSE)</f>
        <v>Street Furniture</v>
      </c>
      <c r="I6" s="46" t="s">
        <v>55</v>
      </c>
      <c r="J6" s="47" t="s">
        <v>67</v>
      </c>
    </row>
    <row r="7" spans="2:10" x14ac:dyDescent="0.3">
      <c r="B7" s="42" t="s">
        <v>30</v>
      </c>
      <c r="C7" s="32" t="s">
        <v>31</v>
      </c>
      <c r="D7" s="32" t="s">
        <v>58</v>
      </c>
      <c r="E7" s="64" t="str">
        <f t="shared" si="0"/>
        <v>Street Furniture</v>
      </c>
      <c r="I7" s="46" t="s">
        <v>56</v>
      </c>
      <c r="J7" s="47" t="s">
        <v>68</v>
      </c>
    </row>
    <row r="8" spans="2:10" x14ac:dyDescent="0.3">
      <c r="B8" s="42" t="s">
        <v>32</v>
      </c>
      <c r="C8" s="32" t="s">
        <v>33</v>
      </c>
      <c r="D8" s="32" t="s">
        <v>58</v>
      </c>
      <c r="E8" s="64" t="str">
        <f t="shared" si="0"/>
        <v>Street Furniture</v>
      </c>
      <c r="I8" s="46" t="s">
        <v>57</v>
      </c>
      <c r="J8" s="47" t="s">
        <v>69</v>
      </c>
    </row>
    <row r="9" spans="2:10" x14ac:dyDescent="0.3">
      <c r="B9" s="42" t="s">
        <v>34</v>
      </c>
      <c r="C9" s="32" t="s">
        <v>35</v>
      </c>
      <c r="D9" s="32" t="s">
        <v>58</v>
      </c>
      <c r="E9" s="64" t="str">
        <f t="shared" si="0"/>
        <v>Street Furniture</v>
      </c>
      <c r="I9" s="46" t="s">
        <v>58</v>
      </c>
      <c r="J9" s="47" t="s">
        <v>70</v>
      </c>
    </row>
    <row r="10" spans="2:10" x14ac:dyDescent="0.3">
      <c r="B10" s="42" t="s">
        <v>36</v>
      </c>
      <c r="C10" s="32" t="s">
        <v>37</v>
      </c>
      <c r="D10" s="32" t="s">
        <v>58</v>
      </c>
      <c r="E10" s="64" t="str">
        <f t="shared" si="0"/>
        <v>Street Furniture</v>
      </c>
      <c r="I10" s="46" t="s">
        <v>59</v>
      </c>
      <c r="J10" s="47" t="s">
        <v>71</v>
      </c>
    </row>
    <row r="11" spans="2:10" x14ac:dyDescent="0.3">
      <c r="B11" s="42" t="s">
        <v>38</v>
      </c>
      <c r="C11" s="32" t="s">
        <v>39</v>
      </c>
      <c r="D11" s="32" t="s">
        <v>58</v>
      </c>
      <c r="E11" s="64" t="str">
        <f t="shared" si="0"/>
        <v>Street Furniture</v>
      </c>
      <c r="I11" s="46" t="s">
        <v>49</v>
      </c>
      <c r="J11" s="47" t="s">
        <v>50</v>
      </c>
    </row>
    <row r="12" spans="2:10" x14ac:dyDescent="0.3">
      <c r="B12" s="42" t="s">
        <v>40</v>
      </c>
      <c r="C12" s="32" t="s">
        <v>41</v>
      </c>
      <c r="D12" s="32" t="s">
        <v>58</v>
      </c>
      <c r="E12" s="64" t="str">
        <f t="shared" si="0"/>
        <v>Street Furniture</v>
      </c>
      <c r="I12" s="46" t="s">
        <v>60</v>
      </c>
      <c r="J12" s="47" t="s">
        <v>72</v>
      </c>
    </row>
    <row r="13" spans="2:10" x14ac:dyDescent="0.3">
      <c r="B13" s="42" t="s">
        <v>46</v>
      </c>
      <c r="C13" s="32" t="s">
        <v>47</v>
      </c>
      <c r="D13" s="32" t="s">
        <v>58</v>
      </c>
      <c r="E13" s="64" t="str">
        <f t="shared" si="0"/>
        <v>Street Furniture</v>
      </c>
      <c r="I13" s="46" t="s">
        <v>61</v>
      </c>
      <c r="J13" s="47" t="s">
        <v>73</v>
      </c>
    </row>
    <row r="14" spans="2:10" x14ac:dyDescent="0.3">
      <c r="B14" s="42" t="s">
        <v>42</v>
      </c>
      <c r="C14" s="32" t="s">
        <v>43</v>
      </c>
      <c r="D14" s="32" t="s">
        <v>80</v>
      </c>
      <c r="E14" s="64" t="str">
        <f t="shared" si="0"/>
        <v>Premises</v>
      </c>
      <c r="I14" s="46" t="s">
        <v>62</v>
      </c>
      <c r="J14" s="47" t="s">
        <v>74</v>
      </c>
    </row>
    <row r="15" spans="2:10" x14ac:dyDescent="0.3">
      <c r="B15" s="42" t="s">
        <v>44</v>
      </c>
      <c r="C15" s="32" t="s">
        <v>45</v>
      </c>
      <c r="D15" s="32" t="s">
        <v>80</v>
      </c>
      <c r="E15" s="64" t="str">
        <f t="shared" si="0"/>
        <v>Premises</v>
      </c>
      <c r="I15" s="46" t="s">
        <v>63</v>
      </c>
      <c r="J15" s="47" t="s">
        <v>75</v>
      </c>
    </row>
    <row r="16" spans="2:10" x14ac:dyDescent="0.3">
      <c r="B16" s="42" t="s">
        <v>49</v>
      </c>
      <c r="C16" s="32" t="s">
        <v>50</v>
      </c>
      <c r="D16" s="32" t="s">
        <v>49</v>
      </c>
      <c r="E16" s="64" t="str">
        <f t="shared" si="0"/>
        <v>War Memorial</v>
      </c>
      <c r="I16" s="46" t="s">
        <v>64</v>
      </c>
      <c r="J16" s="47" t="s">
        <v>76</v>
      </c>
    </row>
    <row r="17" spans="2:10" x14ac:dyDescent="0.3">
      <c r="B17" s="42" t="s">
        <v>51</v>
      </c>
      <c r="C17" s="32" t="s">
        <v>52</v>
      </c>
      <c r="D17" s="32" t="s">
        <v>55</v>
      </c>
      <c r="E17" s="64" t="str">
        <f t="shared" si="0"/>
        <v>Office Contents</v>
      </c>
      <c r="I17" s="46" t="s">
        <v>65</v>
      </c>
      <c r="J17" s="47" t="s">
        <v>77</v>
      </c>
    </row>
    <row r="18" spans="2:10" x14ac:dyDescent="0.3">
      <c r="B18" s="42" t="s">
        <v>53</v>
      </c>
      <c r="C18" s="32" t="s">
        <v>184</v>
      </c>
      <c r="D18" s="32" t="s">
        <v>55</v>
      </c>
      <c r="E18" s="64" t="str">
        <f t="shared" si="0"/>
        <v>Office Contents</v>
      </c>
      <c r="I18" s="46" t="s">
        <v>66</v>
      </c>
      <c r="J18" s="47" t="s">
        <v>78</v>
      </c>
    </row>
    <row r="19" spans="2:10" ht="15" thickBot="1" x14ac:dyDescent="0.35">
      <c r="B19" s="42" t="s">
        <v>59</v>
      </c>
      <c r="C19" s="32" t="s">
        <v>71</v>
      </c>
      <c r="D19" s="32" t="s">
        <v>59</v>
      </c>
      <c r="E19" s="64" t="str">
        <f t="shared" si="0"/>
        <v>Gates and Fences</v>
      </c>
      <c r="I19" s="48" t="s">
        <v>80</v>
      </c>
      <c r="J19" s="49" t="s">
        <v>81</v>
      </c>
    </row>
    <row r="20" spans="2:10" x14ac:dyDescent="0.3">
      <c r="B20" s="42" t="s">
        <v>101</v>
      </c>
      <c r="C20" s="32" t="s">
        <v>100</v>
      </c>
      <c r="D20" s="32" t="s">
        <v>58</v>
      </c>
      <c r="E20" s="64" t="str">
        <f t="shared" si="0"/>
        <v>Street Furniture</v>
      </c>
    </row>
    <row r="21" spans="2:10" x14ac:dyDescent="0.3">
      <c r="B21" s="42" t="s">
        <v>103</v>
      </c>
      <c r="C21" s="32" t="s">
        <v>104</v>
      </c>
      <c r="D21" s="32" t="s">
        <v>58</v>
      </c>
      <c r="E21" s="64" t="str">
        <f t="shared" si="0"/>
        <v>Street Furniture</v>
      </c>
    </row>
    <row r="22" spans="2:10" x14ac:dyDescent="0.3">
      <c r="B22" s="42" t="s">
        <v>108</v>
      </c>
      <c r="C22" s="32" t="s">
        <v>109</v>
      </c>
      <c r="D22" s="32" t="s">
        <v>56</v>
      </c>
      <c r="E22" s="64" t="str">
        <f t="shared" si="0"/>
        <v>General Contents</v>
      </c>
    </row>
    <row r="23" spans="2:10" ht="15" thickBot="1" x14ac:dyDescent="0.35">
      <c r="B23" s="76" t="s">
        <v>260</v>
      </c>
      <c r="C23" s="77" t="s">
        <v>261</v>
      </c>
      <c r="D23" s="77" t="s">
        <v>57</v>
      </c>
      <c r="E23" s="78" t="str">
        <f t="shared" si="0"/>
        <v>Outside Equipment</v>
      </c>
    </row>
  </sheetData>
  <mergeCells count="1">
    <mergeCell ref="B2:C2"/>
  </mergeCells>
  <dataValidations count="1">
    <dataValidation type="list" allowBlank="1" showInputMessage="1" showErrorMessage="1" sqref="D6:D21" xr:uid="{104ECC4A-5F07-4E02-94C4-D90C674B7DB2}">
      <formula1>$I$6:$I$19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A580-FD70-4640-B861-2067193FD599}">
  <dimension ref="A1:C11"/>
  <sheetViews>
    <sheetView workbookViewId="0">
      <selection activeCell="A2" sqref="A2:B2"/>
    </sheetView>
  </sheetViews>
  <sheetFormatPr defaultRowHeight="14.4" x14ac:dyDescent="0.3"/>
  <cols>
    <col min="1" max="1" width="15.21875" bestFit="1" customWidth="1"/>
    <col min="2" max="2" width="21.77734375" bestFit="1" customWidth="1"/>
    <col min="3" max="3" width="16.5546875" bestFit="1" customWidth="1"/>
    <col min="4" max="4" width="18.109375" customWidth="1"/>
  </cols>
  <sheetData>
    <row r="1" spans="1:3" x14ac:dyDescent="0.3">
      <c r="A1" s="31" t="s">
        <v>226</v>
      </c>
    </row>
    <row r="2" spans="1:3" ht="15.6" x14ac:dyDescent="0.3">
      <c r="A2" s="89" t="str">
        <f>NOTES!$A$2</f>
        <v>Spreadsheet Last Updated 15/07/24</v>
      </c>
      <c r="B2" s="89"/>
    </row>
    <row r="4" spans="1:3" x14ac:dyDescent="0.3">
      <c r="A4" s="56" t="s">
        <v>205</v>
      </c>
      <c r="B4" t="s">
        <v>207</v>
      </c>
      <c r="C4" t="s">
        <v>208</v>
      </c>
    </row>
    <row r="5" spans="1:3" x14ac:dyDescent="0.3">
      <c r="A5" s="57" t="s">
        <v>71</v>
      </c>
      <c r="B5">
        <v>0</v>
      </c>
      <c r="C5">
        <v>3500</v>
      </c>
    </row>
    <row r="6" spans="1:3" x14ac:dyDescent="0.3">
      <c r="A6" s="57" t="s">
        <v>68</v>
      </c>
      <c r="B6">
        <v>0</v>
      </c>
      <c r="C6">
        <v>0</v>
      </c>
    </row>
    <row r="7" spans="1:3" x14ac:dyDescent="0.3">
      <c r="A7" s="57" t="s">
        <v>67</v>
      </c>
      <c r="B7">
        <v>1425</v>
      </c>
      <c r="C7">
        <v>1700</v>
      </c>
    </row>
    <row r="8" spans="1:3" x14ac:dyDescent="0.3">
      <c r="A8" s="57" t="s">
        <v>81</v>
      </c>
      <c r="B8">
        <v>19500</v>
      </c>
      <c r="C8">
        <v>32000</v>
      </c>
    </row>
    <row r="9" spans="1:3" x14ac:dyDescent="0.3">
      <c r="A9" s="57" t="s">
        <v>70</v>
      </c>
      <c r="B9">
        <v>10174</v>
      </c>
      <c r="C9">
        <v>26400</v>
      </c>
    </row>
    <row r="10" spans="1:3" x14ac:dyDescent="0.3">
      <c r="A10" s="57" t="s">
        <v>50</v>
      </c>
      <c r="B10">
        <v>0</v>
      </c>
      <c r="C10">
        <v>2000</v>
      </c>
    </row>
    <row r="11" spans="1:3" x14ac:dyDescent="0.3">
      <c r="A11" s="57" t="s">
        <v>206</v>
      </c>
      <c r="B11">
        <v>31099</v>
      </c>
      <c r="C11">
        <v>65600</v>
      </c>
    </row>
  </sheetData>
  <mergeCells count="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8D0D-41A7-4CBD-8351-0F374B9546C5}">
  <dimension ref="A1:E40"/>
  <sheetViews>
    <sheetView workbookViewId="0">
      <selection activeCell="J11" sqref="J11"/>
    </sheetView>
  </sheetViews>
  <sheetFormatPr defaultRowHeight="14.4" x14ac:dyDescent="0.3"/>
  <cols>
    <col min="1" max="1" width="8.88671875" customWidth="1"/>
    <col min="2" max="2" width="34.6640625" bestFit="1" customWidth="1"/>
    <col min="3" max="3" width="31.44140625" customWidth="1"/>
    <col min="4" max="4" width="47.5546875" customWidth="1"/>
    <col min="5" max="5" width="14.21875" customWidth="1"/>
  </cols>
  <sheetData>
    <row r="1" spans="1:5" ht="15" thickBot="1" x14ac:dyDescent="0.35">
      <c r="A1" s="90" t="s">
        <v>231</v>
      </c>
      <c r="B1" s="90"/>
      <c r="C1" s="90"/>
      <c r="D1" s="90"/>
      <c r="E1" s="90"/>
    </row>
    <row r="2" spans="1:5" ht="15" thickBot="1" x14ac:dyDescent="0.35">
      <c r="A2" s="65" t="s">
        <v>0</v>
      </c>
      <c r="B2" s="65" t="s">
        <v>83</v>
      </c>
      <c r="C2" s="65" t="s">
        <v>84</v>
      </c>
      <c r="D2" s="65" t="s">
        <v>229</v>
      </c>
      <c r="E2" s="65" t="s">
        <v>230</v>
      </c>
    </row>
    <row r="3" spans="1:5" x14ac:dyDescent="0.3">
      <c r="A3" s="66" t="s">
        <v>85</v>
      </c>
      <c r="B3" s="68" t="s">
        <v>105</v>
      </c>
      <c r="C3" s="68" t="s">
        <v>8</v>
      </c>
      <c r="D3" s="72" t="s">
        <v>246</v>
      </c>
      <c r="E3" s="72" t="s">
        <v>236</v>
      </c>
    </row>
    <row r="4" spans="1:5" x14ac:dyDescent="0.3">
      <c r="A4" s="67" t="s">
        <v>86</v>
      </c>
      <c r="B4" s="69" t="s">
        <v>87</v>
      </c>
      <c r="C4" s="69" t="s">
        <v>8</v>
      </c>
      <c r="D4" s="70" t="s">
        <v>259</v>
      </c>
      <c r="E4" s="70" t="s">
        <v>236</v>
      </c>
    </row>
    <row r="5" spans="1:5" x14ac:dyDescent="0.3">
      <c r="A5" s="67" t="s">
        <v>88</v>
      </c>
      <c r="B5" s="69" t="s">
        <v>89</v>
      </c>
      <c r="C5" s="69" t="s">
        <v>8</v>
      </c>
      <c r="D5" s="70" t="s">
        <v>241</v>
      </c>
      <c r="E5" s="70" t="s">
        <v>236</v>
      </c>
    </row>
    <row r="6" spans="1:5" x14ac:dyDescent="0.3">
      <c r="A6" s="67" t="s">
        <v>90</v>
      </c>
      <c r="B6" s="69" t="s">
        <v>126</v>
      </c>
      <c r="C6" s="69" t="s">
        <v>8</v>
      </c>
      <c r="D6" s="70" t="s">
        <v>249</v>
      </c>
      <c r="E6" s="70" t="s">
        <v>236</v>
      </c>
    </row>
    <row r="7" spans="1:5" x14ac:dyDescent="0.3">
      <c r="A7" s="67" t="s">
        <v>91</v>
      </c>
      <c r="B7" s="69" t="s">
        <v>127</v>
      </c>
      <c r="C7" s="69" t="s">
        <v>8</v>
      </c>
      <c r="D7" s="70" t="s">
        <v>254</v>
      </c>
      <c r="E7" s="70" t="s">
        <v>236</v>
      </c>
    </row>
    <row r="8" spans="1:5" x14ac:dyDescent="0.3">
      <c r="A8" s="67" t="s">
        <v>92</v>
      </c>
      <c r="B8" s="69" t="s">
        <v>128</v>
      </c>
      <c r="C8" s="69" t="s">
        <v>8</v>
      </c>
      <c r="D8" s="70" t="s">
        <v>250</v>
      </c>
      <c r="E8" s="70" t="s">
        <v>236</v>
      </c>
    </row>
    <row r="9" spans="1:5" x14ac:dyDescent="0.3">
      <c r="A9" s="67" t="s">
        <v>93</v>
      </c>
      <c r="B9" s="69" t="s">
        <v>129</v>
      </c>
      <c r="C9" s="69" t="s">
        <v>8</v>
      </c>
      <c r="D9" s="70" t="s">
        <v>251</v>
      </c>
      <c r="E9" s="70" t="s">
        <v>236</v>
      </c>
    </row>
    <row r="10" spans="1:5" x14ac:dyDescent="0.3">
      <c r="A10" s="67" t="s">
        <v>94</v>
      </c>
      <c r="B10" s="69" t="s">
        <v>130</v>
      </c>
      <c r="C10" s="69" t="s">
        <v>8</v>
      </c>
      <c r="D10" s="70" t="s">
        <v>252</v>
      </c>
      <c r="E10" s="70" t="s">
        <v>236</v>
      </c>
    </row>
    <row r="11" spans="1:5" x14ac:dyDescent="0.3">
      <c r="A11" s="67" t="s">
        <v>95</v>
      </c>
      <c r="B11" s="69" t="s">
        <v>197</v>
      </c>
      <c r="C11" s="69" t="s">
        <v>8</v>
      </c>
      <c r="D11" s="70" t="s">
        <v>258</v>
      </c>
      <c r="E11" s="70" t="s">
        <v>236</v>
      </c>
    </row>
    <row r="12" spans="1:5" x14ac:dyDescent="0.3">
      <c r="A12" s="67" t="s">
        <v>97</v>
      </c>
      <c r="B12" s="69" t="s">
        <v>96</v>
      </c>
      <c r="C12" s="69" t="s">
        <v>8</v>
      </c>
      <c r="D12" s="70" t="s">
        <v>255</v>
      </c>
      <c r="E12" s="70" t="s">
        <v>236</v>
      </c>
    </row>
    <row r="13" spans="1:5" x14ac:dyDescent="0.3">
      <c r="A13" s="67" t="s">
        <v>98</v>
      </c>
      <c r="B13" s="69" t="s">
        <v>131</v>
      </c>
      <c r="C13" s="69" t="s">
        <v>8</v>
      </c>
      <c r="D13" s="70" t="s">
        <v>256</v>
      </c>
      <c r="E13" s="70" t="s">
        <v>236</v>
      </c>
    </row>
    <row r="14" spans="1:5" x14ac:dyDescent="0.3">
      <c r="A14" s="67" t="s">
        <v>99</v>
      </c>
      <c r="B14" s="69" t="s">
        <v>132</v>
      </c>
      <c r="C14" s="69" t="s">
        <v>8</v>
      </c>
      <c r="D14" s="70" t="s">
        <v>247</v>
      </c>
      <c r="E14" s="70" t="s">
        <v>236</v>
      </c>
    </row>
    <row r="15" spans="1:5" x14ac:dyDescent="0.3">
      <c r="A15" s="67" t="s">
        <v>102</v>
      </c>
      <c r="B15" s="69" t="s">
        <v>133</v>
      </c>
      <c r="C15" s="69" t="s">
        <v>8</v>
      </c>
      <c r="D15" s="70" t="s">
        <v>242</v>
      </c>
      <c r="E15" s="70" t="s">
        <v>236</v>
      </c>
    </row>
    <row r="16" spans="1:5" x14ac:dyDescent="0.3">
      <c r="A16" s="67" t="s">
        <v>106</v>
      </c>
      <c r="B16" s="69" t="s">
        <v>134</v>
      </c>
      <c r="C16" s="69" t="s">
        <v>8</v>
      </c>
      <c r="D16" s="70" t="s">
        <v>244</v>
      </c>
      <c r="E16" s="70" t="s">
        <v>236</v>
      </c>
    </row>
    <row r="17" spans="1:5" x14ac:dyDescent="0.3">
      <c r="A17" s="67" t="s">
        <v>107</v>
      </c>
      <c r="B17" s="69" t="s">
        <v>135</v>
      </c>
      <c r="C17" s="69" t="s">
        <v>8</v>
      </c>
      <c r="D17" s="70" t="s">
        <v>243</v>
      </c>
      <c r="E17" s="70" t="s">
        <v>236</v>
      </c>
    </row>
    <row r="18" spans="1:5" x14ac:dyDescent="0.3">
      <c r="A18" s="67" t="s">
        <v>110</v>
      </c>
      <c r="B18" s="69" t="s">
        <v>136</v>
      </c>
      <c r="C18" s="69" t="s">
        <v>8</v>
      </c>
      <c r="D18" s="70" t="s">
        <v>248</v>
      </c>
      <c r="E18" s="70" t="s">
        <v>236</v>
      </c>
    </row>
    <row r="19" spans="1:5" x14ac:dyDescent="0.3">
      <c r="A19" s="67" t="s">
        <v>122</v>
      </c>
      <c r="B19" s="69" t="s">
        <v>137</v>
      </c>
      <c r="C19" s="69" t="s">
        <v>10</v>
      </c>
      <c r="D19" s="70" t="s">
        <v>245</v>
      </c>
      <c r="E19" s="70" t="s">
        <v>236</v>
      </c>
    </row>
    <row r="20" spans="1:5" x14ac:dyDescent="0.3">
      <c r="A20" s="67" t="s">
        <v>124</v>
      </c>
      <c r="B20" s="69" t="s">
        <v>138</v>
      </c>
      <c r="C20" s="69" t="s">
        <v>10</v>
      </c>
      <c r="D20" s="70" t="s">
        <v>245</v>
      </c>
      <c r="E20" s="70" t="s">
        <v>236</v>
      </c>
    </row>
    <row r="21" spans="1:5" x14ac:dyDescent="0.3">
      <c r="A21" s="67" t="s">
        <v>125</v>
      </c>
      <c r="B21" s="69" t="s">
        <v>139</v>
      </c>
      <c r="C21" s="69" t="s">
        <v>11</v>
      </c>
      <c r="D21" s="70"/>
      <c r="E21" s="70" t="s">
        <v>234</v>
      </c>
    </row>
    <row r="22" spans="1:5" x14ac:dyDescent="0.3">
      <c r="A22" s="67" t="s">
        <v>140</v>
      </c>
      <c r="B22" s="69" t="s">
        <v>141</v>
      </c>
      <c r="C22" s="69" t="s">
        <v>11</v>
      </c>
      <c r="D22" s="70"/>
      <c r="E22" s="70" t="s">
        <v>234</v>
      </c>
    </row>
    <row r="23" spans="1:5" x14ac:dyDescent="0.3">
      <c r="A23" s="67" t="s">
        <v>142</v>
      </c>
      <c r="B23" s="69" t="s">
        <v>143</v>
      </c>
      <c r="C23" s="69" t="s">
        <v>11</v>
      </c>
      <c r="D23" s="70"/>
      <c r="E23" s="70" t="s">
        <v>234</v>
      </c>
    </row>
    <row r="24" spans="1:5" x14ac:dyDescent="0.3">
      <c r="A24" s="67" t="s">
        <v>144</v>
      </c>
      <c r="B24" s="69" t="s">
        <v>149</v>
      </c>
      <c r="C24" s="69" t="s">
        <v>11</v>
      </c>
      <c r="D24" s="70"/>
      <c r="E24" s="70" t="s">
        <v>234</v>
      </c>
    </row>
    <row r="25" spans="1:5" x14ac:dyDescent="0.3">
      <c r="A25" s="67" t="s">
        <v>148</v>
      </c>
      <c r="B25" s="69" t="s">
        <v>153</v>
      </c>
      <c r="C25" s="69" t="s">
        <v>11</v>
      </c>
      <c r="D25" s="70"/>
      <c r="E25" s="70" t="s">
        <v>234</v>
      </c>
    </row>
    <row r="26" spans="1:5" x14ac:dyDescent="0.3">
      <c r="A26" s="67" t="s">
        <v>151</v>
      </c>
      <c r="B26" s="69" t="s">
        <v>157</v>
      </c>
      <c r="C26" s="69" t="s">
        <v>150</v>
      </c>
      <c r="D26" s="70" t="s">
        <v>239</v>
      </c>
      <c r="E26" s="70" t="s">
        <v>236</v>
      </c>
    </row>
    <row r="27" spans="1:5" x14ac:dyDescent="0.3">
      <c r="A27" s="67" t="s">
        <v>152</v>
      </c>
      <c r="B27" s="69" t="s">
        <v>158</v>
      </c>
      <c r="C27" s="69" t="s">
        <v>155</v>
      </c>
      <c r="D27" s="70" t="s">
        <v>239</v>
      </c>
      <c r="E27" s="70" t="s">
        <v>236</v>
      </c>
    </row>
    <row r="28" spans="1:5" x14ac:dyDescent="0.3">
      <c r="A28" s="67" t="s">
        <v>159</v>
      </c>
      <c r="B28" s="69" t="s">
        <v>162</v>
      </c>
      <c r="C28" s="69" t="s">
        <v>199</v>
      </c>
      <c r="D28" s="70" t="s">
        <v>253</v>
      </c>
      <c r="E28" s="70" t="s">
        <v>236</v>
      </c>
    </row>
    <row r="29" spans="1:5" x14ac:dyDescent="0.3">
      <c r="A29" s="67" t="s">
        <v>161</v>
      </c>
      <c r="B29" s="69" t="s">
        <v>163</v>
      </c>
      <c r="C29" s="69" t="s">
        <v>198</v>
      </c>
      <c r="D29" s="70"/>
      <c r="E29" s="70"/>
    </row>
    <row r="30" spans="1:5" x14ac:dyDescent="0.3">
      <c r="A30" s="67" t="s">
        <v>165</v>
      </c>
      <c r="B30" s="69" t="s">
        <v>166</v>
      </c>
      <c r="C30" s="69" t="s">
        <v>167</v>
      </c>
      <c r="D30" s="70"/>
      <c r="E30" s="70" t="s">
        <v>235</v>
      </c>
    </row>
    <row r="31" spans="1:5" x14ac:dyDescent="0.3">
      <c r="A31" s="67" t="s">
        <v>172</v>
      </c>
      <c r="B31" s="69" t="s">
        <v>169</v>
      </c>
      <c r="C31" s="69" t="s">
        <v>170</v>
      </c>
      <c r="D31" s="70" t="s">
        <v>240</v>
      </c>
      <c r="E31" s="70" t="s">
        <v>236</v>
      </c>
    </row>
    <row r="32" spans="1:5" x14ac:dyDescent="0.3">
      <c r="A32" s="67" t="s">
        <v>173</v>
      </c>
      <c r="B32" s="69" t="s">
        <v>174</v>
      </c>
      <c r="C32" s="69" t="s">
        <v>175</v>
      </c>
      <c r="D32" s="70"/>
      <c r="E32" s="70" t="s">
        <v>238</v>
      </c>
    </row>
    <row r="33" spans="1:5" x14ac:dyDescent="0.3">
      <c r="A33" s="67" t="s">
        <v>177</v>
      </c>
      <c r="B33" s="69" t="s">
        <v>178</v>
      </c>
      <c r="C33" s="69" t="s">
        <v>175</v>
      </c>
      <c r="D33" s="70"/>
      <c r="E33" s="70" t="s">
        <v>238</v>
      </c>
    </row>
    <row r="34" spans="1:5" x14ac:dyDescent="0.3">
      <c r="A34" s="67" t="s">
        <v>179</v>
      </c>
      <c r="B34" s="69" t="s">
        <v>180</v>
      </c>
      <c r="C34" s="69" t="s">
        <v>175</v>
      </c>
      <c r="D34" s="70"/>
      <c r="E34" s="70" t="s">
        <v>238</v>
      </c>
    </row>
    <row r="35" spans="1:5" x14ac:dyDescent="0.3">
      <c r="A35" s="67" t="s">
        <v>182</v>
      </c>
      <c r="B35" s="69" t="s">
        <v>183</v>
      </c>
      <c r="C35" s="69" t="s">
        <v>210</v>
      </c>
      <c r="D35" s="70"/>
      <c r="E35" s="70" t="s">
        <v>235</v>
      </c>
    </row>
    <row r="36" spans="1:5" x14ac:dyDescent="0.3">
      <c r="A36" s="67" t="s">
        <v>186</v>
      </c>
      <c r="B36" s="69" t="s">
        <v>191</v>
      </c>
      <c r="C36" s="69" t="s">
        <v>210</v>
      </c>
      <c r="D36" s="70"/>
      <c r="E36" s="70" t="s">
        <v>235</v>
      </c>
    </row>
    <row r="37" spans="1:5" x14ac:dyDescent="0.3">
      <c r="A37" s="67" t="s">
        <v>187</v>
      </c>
      <c r="B37" s="69" t="s">
        <v>185</v>
      </c>
      <c r="C37" s="69" t="s">
        <v>210</v>
      </c>
      <c r="D37" s="70"/>
      <c r="E37" s="70" t="s">
        <v>235</v>
      </c>
    </row>
    <row r="38" spans="1:5" x14ac:dyDescent="0.3">
      <c r="A38" s="67" t="s">
        <v>188</v>
      </c>
      <c r="B38" s="69" t="s">
        <v>54</v>
      </c>
      <c r="C38" s="69" t="s">
        <v>210</v>
      </c>
      <c r="D38" s="70"/>
      <c r="E38" s="70" t="s">
        <v>235</v>
      </c>
    </row>
    <row r="39" spans="1:5" x14ac:dyDescent="0.3">
      <c r="A39" s="67" t="s">
        <v>190</v>
      </c>
      <c r="B39" s="69" t="s">
        <v>189</v>
      </c>
      <c r="C39" s="69" t="s">
        <v>210</v>
      </c>
      <c r="D39" s="73" t="s">
        <v>237</v>
      </c>
      <c r="E39" s="73" t="s">
        <v>236</v>
      </c>
    </row>
    <row r="40" spans="1:5" ht="15" thickBot="1" x14ac:dyDescent="0.35">
      <c r="A40" s="74" t="s">
        <v>232</v>
      </c>
      <c r="B40" s="75" t="s">
        <v>233</v>
      </c>
      <c r="C40" s="75" t="s">
        <v>8</v>
      </c>
      <c r="D40" s="71" t="s">
        <v>257</v>
      </c>
      <c r="E40" s="71" t="s">
        <v>236</v>
      </c>
    </row>
  </sheetData>
  <mergeCells count="1">
    <mergeCell ref="A1:E1"/>
  </mergeCells>
  <pageMargins left="0.23622047244094491" right="0.23622047244094491"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vt:lpstr>
      <vt:lpstr>1 LAND</vt:lpstr>
      <vt:lpstr>2 ASSETS</vt:lpstr>
      <vt:lpstr>3 REFERENCE TABLES</vt:lpstr>
      <vt:lpstr>4 - INSURANCE RPT</vt:lpstr>
      <vt:lpstr>INSPECTION SHEET 2024</vt:lpstr>
      <vt:lpstr>'1 LAND'!Print_Titles</vt:lpstr>
      <vt:lpstr>'2 ASSETS'!Print_Titles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Hartas</dc:creator>
  <cp:lastModifiedBy>H P C</cp:lastModifiedBy>
  <cp:lastPrinted>2025-03-28T11:28:10Z</cp:lastPrinted>
  <dcterms:created xsi:type="dcterms:W3CDTF">2024-03-26T08:29:00Z</dcterms:created>
  <dcterms:modified xsi:type="dcterms:W3CDTF">2025-06-27T15:47:09Z</dcterms:modified>
</cp:coreProperties>
</file>